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erna\Desktop\2024-12 financijski izvještaj\"/>
    </mc:Choice>
  </mc:AlternateContent>
  <xr:revisionPtr revIDLastSave="0" documentId="13_ncr:1_{99842CB7-7B45-4362-9B7C-0AFC451D080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E300" i="9" s="1"/>
  <c r="B300" i="9" s="1"/>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E294" i="9" s="1"/>
  <c r="B294" i="9" s="1"/>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s="1"/>
  <c r="E271" i="9"/>
  <c r="B271" i="9" s="1"/>
  <c r="M270" i="9"/>
  <c r="L270" i="9"/>
  <c r="F270" i="9" s="1"/>
  <c r="E270" i="9"/>
  <c r="M269" i="9"/>
  <c r="L269" i="9"/>
  <c r="F269" i="9" s="1"/>
  <c r="B269" i="9" s="1"/>
  <c r="E269" i="9"/>
  <c r="M268" i="9"/>
  <c r="L268" i="9"/>
  <c r="F268" i="9" s="1"/>
  <c r="E268" i="9"/>
  <c r="M267" i="9"/>
  <c r="L267" i="9"/>
  <c r="F267" i="9"/>
  <c r="E267" i="9"/>
  <c r="B267" i="9"/>
  <c r="M266" i="9"/>
  <c r="L266" i="9"/>
  <c r="F266" i="9" s="1"/>
  <c r="B266" i="9" s="1"/>
  <c r="E266" i="9"/>
  <c r="M265" i="9"/>
  <c r="L265" i="9"/>
  <c r="F265" i="9"/>
  <c r="E265" i="9"/>
  <c r="B265" i="9" s="1"/>
  <c r="M264" i="9"/>
  <c r="L264" i="9"/>
  <c r="F264" i="9"/>
  <c r="E264" i="9"/>
  <c r="B264" i="9" s="1"/>
  <c r="M263" i="9"/>
  <c r="L263" i="9"/>
  <c r="F263" i="9" s="1"/>
  <c r="B263" i="9" s="1"/>
  <c r="E263" i="9"/>
  <c r="M262" i="9"/>
  <c r="L262" i="9"/>
  <c r="F262" i="9" s="1"/>
  <c r="E262" i="9"/>
  <c r="M261" i="9"/>
  <c r="F261" i="9" s="1"/>
  <c r="B261" i="9" s="1"/>
  <c r="L261" i="9"/>
  <c r="E261" i="9"/>
  <c r="M260" i="9"/>
  <c r="L260" i="9"/>
  <c r="F260" i="9" s="1"/>
  <c r="E260" i="9"/>
  <c r="B260" i="9" s="1"/>
  <c r="M259" i="9"/>
  <c r="L259" i="9"/>
  <c r="F259" i="9"/>
  <c r="E259" i="9"/>
  <c r="B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E254" i="9"/>
  <c r="M253" i="9"/>
  <c r="L253" i="9"/>
  <c r="F253" i="9"/>
  <c r="E253" i="9"/>
  <c r="B253" i="9"/>
  <c r="M252" i="9"/>
  <c r="L252" i="9"/>
  <c r="F252" i="9" s="1"/>
  <c r="E252" i="9"/>
  <c r="M251" i="9"/>
  <c r="L251" i="9"/>
  <c r="F251" i="9"/>
  <c r="E251" i="9"/>
  <c r="B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E246" i="9"/>
  <c r="M245" i="9"/>
  <c r="L245" i="9"/>
  <c r="F245" i="9"/>
  <c r="E245" i="9"/>
  <c r="B245" i="9"/>
  <c r="M244" i="9"/>
  <c r="L244" i="9"/>
  <c r="F244" i="9" s="1"/>
  <c r="E244" i="9"/>
  <c r="M243" i="9"/>
  <c r="L243" i="9"/>
  <c r="F243" i="9"/>
  <c r="E243" i="9"/>
  <c r="B243" i="9"/>
  <c r="M242" i="9"/>
  <c r="L242" i="9"/>
  <c r="F242" i="9" s="1"/>
  <c r="B242" i="9" s="1"/>
  <c r="E242" i="9"/>
  <c r="M241" i="9"/>
  <c r="L241" i="9"/>
  <c r="F241" i="9"/>
  <c r="E241" i="9"/>
  <c r="B241" i="9" s="1"/>
  <c r="M240" i="9"/>
  <c r="L240" i="9"/>
  <c r="F240" i="9"/>
  <c r="E240" i="9"/>
  <c r="B240" i="9" s="1"/>
  <c r="M239" i="9"/>
  <c r="L239" i="9"/>
  <c r="F239" i="9" s="1"/>
  <c r="B239" i="9" s="1"/>
  <c r="E239" i="9"/>
  <c r="M238" i="9"/>
  <c r="L238" i="9"/>
  <c r="F238" i="9" s="1"/>
  <c r="E238" i="9"/>
  <c r="M237" i="9"/>
  <c r="L237" i="9"/>
  <c r="F237" i="9"/>
  <c r="E237" i="9"/>
  <c r="B237" i="9"/>
  <c r="M236" i="9"/>
  <c r="L236" i="9"/>
  <c r="F236" i="9" s="1"/>
  <c r="E236" i="9"/>
  <c r="M235" i="9"/>
  <c r="L235" i="9"/>
  <c r="F235" i="9"/>
  <c r="E235" i="9"/>
  <c r="B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E230" i="9"/>
  <c r="B230" i="9" s="1"/>
  <c r="M229" i="9"/>
  <c r="L229" i="9"/>
  <c r="F229" i="9"/>
  <c r="E229" i="9"/>
  <c r="B229" i="9"/>
  <c r="M228" i="9"/>
  <c r="L228" i="9"/>
  <c r="F228" i="9" s="1"/>
  <c r="E228" i="9"/>
  <c r="B228" i="9" s="1"/>
  <c r="M227" i="9"/>
  <c r="L227" i="9"/>
  <c r="F227" i="9"/>
  <c r="E227" i="9"/>
  <c r="B227" i="9"/>
  <c r="M226" i="9"/>
  <c r="L226" i="9"/>
  <c r="F226" i="9" s="1"/>
  <c r="B226" i="9" s="1"/>
  <c r="E226" i="9"/>
  <c r="M225" i="9"/>
  <c r="L225" i="9"/>
  <c r="F225" i="9"/>
  <c r="E225" i="9"/>
  <c r="B225" i="9" s="1"/>
  <c r="M224" i="9"/>
  <c r="L224" i="9"/>
  <c r="F224" i="9"/>
  <c r="E224" i="9"/>
  <c r="B224" i="9" s="1"/>
  <c r="M223" i="9"/>
  <c r="L223" i="9"/>
  <c r="F223" i="9" s="1"/>
  <c r="B223" i="9" s="1"/>
  <c r="E223" i="9"/>
  <c r="M222" i="9"/>
  <c r="L222" i="9"/>
  <c r="F222" i="9" s="1"/>
  <c r="E222" i="9"/>
  <c r="M221" i="9"/>
  <c r="L221" i="9"/>
  <c r="F221" i="9"/>
  <c r="E221" i="9"/>
  <c r="B221" i="9"/>
  <c r="M220" i="9"/>
  <c r="L220" i="9"/>
  <c r="E220" i="9"/>
  <c r="M219" i="9"/>
  <c r="L219" i="9"/>
  <c r="F219" i="9"/>
  <c r="E219" i="9"/>
  <c r="B219" i="9"/>
  <c r="M218" i="9"/>
  <c r="L218" i="9"/>
  <c r="F218" i="9" s="1"/>
  <c r="B218" i="9" s="1"/>
  <c r="E218" i="9"/>
  <c r="M217" i="9"/>
  <c r="L217" i="9"/>
  <c r="F217" i="9" s="1"/>
  <c r="E217" i="9"/>
  <c r="M216" i="9"/>
  <c r="L216" i="9"/>
  <c r="F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F157" i="9"/>
  <c r="E157" i="9"/>
  <c r="B157" i="9" s="1"/>
  <c r="H156" i="9"/>
  <c r="G156" i="9"/>
  <c r="F156" i="9"/>
  <c r="E156" i="9"/>
  <c r="B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F149" i="9"/>
  <c r="E149" i="9"/>
  <c r="B149" i="9" s="1"/>
  <c r="H148" i="9"/>
  <c r="G148" i="9"/>
  <c r="F148" i="9"/>
  <c r="E148" i="9"/>
  <c r="B148" i="9"/>
  <c r="H147" i="9"/>
  <c r="G147" i="9"/>
  <c r="E147" i="9" s="1"/>
  <c r="B147" i="9" s="1"/>
  <c r="F147" i="9"/>
  <c r="H146" i="9"/>
  <c r="G146" i="9"/>
  <c r="E146" i="9" s="1"/>
  <c r="B146" i="9" s="1"/>
  <c r="F146" i="9"/>
  <c r="H145" i="9"/>
  <c r="E145" i="9" s="1"/>
  <c r="B145" i="9" s="1"/>
  <c r="G145" i="9"/>
  <c r="F145" i="9"/>
  <c r="H144" i="9"/>
  <c r="E144" i="9" s="1"/>
  <c r="B144" i="9" s="1"/>
  <c r="G144" i="9"/>
  <c r="F144" i="9"/>
  <c r="F143" i="9"/>
  <c r="H142" i="9"/>
  <c r="G142" i="9"/>
  <c r="E142" i="9" s="1"/>
  <c r="B142" i="9" s="1"/>
  <c r="F142" i="9"/>
  <c r="H141" i="9"/>
  <c r="E141" i="9" s="1"/>
  <c r="B141" i="9" s="1"/>
  <c r="G141" i="9"/>
  <c r="F141" i="9"/>
  <c r="H140" i="9"/>
  <c r="E140" i="9" s="1"/>
  <c r="B140" i="9" s="1"/>
  <c r="G140" i="9"/>
  <c r="F140" i="9"/>
  <c r="H139" i="9"/>
  <c r="G139" i="9"/>
  <c r="F139" i="9"/>
  <c r="E139" i="9"/>
  <c r="B139" i="9" s="1"/>
  <c r="H138" i="9"/>
  <c r="G138" i="9"/>
  <c r="E138" i="9" s="1"/>
  <c r="B138" i="9" s="1"/>
  <c r="F138" i="9"/>
  <c r="H137" i="9"/>
  <c r="G137" i="9"/>
  <c r="F137" i="9"/>
  <c r="E137" i="9"/>
  <c r="B137" i="9" s="1"/>
  <c r="H136" i="9"/>
  <c r="G136" i="9"/>
  <c r="F136" i="9"/>
  <c r="E136" i="9"/>
  <c r="B136" i="9"/>
  <c r="H135" i="9"/>
  <c r="G135" i="9"/>
  <c r="E135" i="9" s="1"/>
  <c r="B135" i="9" s="1"/>
  <c r="F135" i="9"/>
  <c r="H134" i="9"/>
  <c r="G134" i="9"/>
  <c r="E134" i="9" s="1"/>
  <c r="B134" i="9" s="1"/>
  <c r="F134" i="9"/>
  <c r="H133" i="9"/>
  <c r="E133" i="9" s="1"/>
  <c r="B133" i="9" s="1"/>
  <c r="G133" i="9"/>
  <c r="F133" i="9"/>
  <c r="H132" i="9"/>
  <c r="E132" i="9" s="1"/>
  <c r="B132" i="9" s="1"/>
  <c r="G132" i="9"/>
  <c r="F132" i="9"/>
  <c r="H131" i="9"/>
  <c r="G131" i="9"/>
  <c r="F131" i="9"/>
  <c r="E131" i="9"/>
  <c r="B131" i="9" s="1"/>
  <c r="H130" i="9"/>
  <c r="G130" i="9"/>
  <c r="E130" i="9" s="1"/>
  <c r="B130" i="9" s="1"/>
  <c r="F130" i="9"/>
  <c r="H129" i="9"/>
  <c r="G129" i="9"/>
  <c r="F129" i="9"/>
  <c r="E129" i="9"/>
  <c r="B129" i="9" s="1"/>
  <c r="H128" i="9"/>
  <c r="G128" i="9"/>
  <c r="F128" i="9"/>
  <c r="E128" i="9"/>
  <c r="B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F105" i="9"/>
  <c r="E105" i="9"/>
  <c r="B105" i="9" s="1"/>
  <c r="H104" i="9"/>
  <c r="G104" i="9"/>
  <c r="F104" i="9"/>
  <c r="E104" i="9"/>
  <c r="B104" i="9"/>
  <c r="H103" i="9"/>
  <c r="G103" i="9"/>
  <c r="E103" i="9" s="1"/>
  <c r="B103" i="9" s="1"/>
  <c r="F103" i="9"/>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F97" i="9"/>
  <c r="E97" i="9"/>
  <c r="B97" i="9" s="1"/>
  <c r="H96" i="9"/>
  <c r="G96" i="9"/>
  <c r="F96" i="9"/>
  <c r="E96" i="9"/>
  <c r="B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F89" i="9"/>
  <c r="E89" i="9"/>
  <c r="B89" i="9" s="1"/>
  <c r="H88" i="9"/>
  <c r="G88" i="9"/>
  <c r="F88" i="9"/>
  <c r="E88" i="9"/>
  <c r="B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F81" i="9"/>
  <c r="E81" i="9"/>
  <c r="B81" i="9" s="1"/>
  <c r="H80" i="9"/>
  <c r="G80" i="9"/>
  <c r="F80" i="9"/>
  <c r="E80" i="9"/>
  <c r="B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F73" i="9"/>
  <c r="E73" i="9"/>
  <c r="B73" i="9" s="1"/>
  <c r="H72" i="9"/>
  <c r="G72" i="9"/>
  <c r="F72" i="9"/>
  <c r="E72" i="9"/>
  <c r="B72" i="9"/>
  <c r="H71" i="9"/>
  <c r="G71" i="9"/>
  <c r="E71" i="9" s="1"/>
  <c r="B71" i="9" s="1"/>
  <c r="F71" i="9"/>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F65" i="9"/>
  <c r="E65" i="9"/>
  <c r="B65" i="9" s="1"/>
  <c r="H64" i="9"/>
  <c r="G64" i="9"/>
  <c r="F64" i="9"/>
  <c r="E64" i="9"/>
  <c r="B64" i="9"/>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F57" i="9"/>
  <c r="E57" i="9"/>
  <c r="B57" i="9" s="1"/>
  <c r="H56" i="9"/>
  <c r="G56" i="9"/>
  <c r="F56" i="9"/>
  <c r="E56" i="9"/>
  <c r="B56" i="9"/>
  <c r="H55" i="9"/>
  <c r="G55" i="9"/>
  <c r="E55" i="9" s="1"/>
  <c r="B55" i="9" s="1"/>
  <c r="F55" i="9"/>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F49" i="9"/>
  <c r="E49" i="9"/>
  <c r="B49" i="9" s="1"/>
  <c r="H48" i="9"/>
  <c r="G48" i="9"/>
  <c r="F48" i="9"/>
  <c r="E48" i="9"/>
  <c r="B48" i="9"/>
  <c r="H47" i="9"/>
  <c r="G47" i="9"/>
  <c r="E47" i="9" s="1"/>
  <c r="B47" i="9" s="1"/>
  <c r="F47" i="9"/>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F41" i="9"/>
  <c r="E41" i="9"/>
  <c r="B41" i="9" s="1"/>
  <c r="H40" i="9"/>
  <c r="G40" i="9"/>
  <c r="F40" i="9"/>
  <c r="E40" i="9"/>
  <c r="B40" i="9"/>
  <c r="H39" i="9"/>
  <c r="G39" i="9"/>
  <c r="E39" i="9" s="1"/>
  <c r="B39" i="9" s="1"/>
  <c r="F39" i="9"/>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E31" i="9" s="1"/>
  <c r="B31" i="9" s="1"/>
  <c r="F31" i="9"/>
  <c r="H30" i="9"/>
  <c r="G30" i="9"/>
  <c r="E30" i="9" s="1"/>
  <c r="B30" i="9" s="1"/>
  <c r="F30" i="9"/>
  <c r="H29" i="9"/>
  <c r="G29" i="9"/>
  <c r="E29" i="9" s="1"/>
  <c r="B29" i="9" s="1"/>
  <c r="F29" i="9"/>
  <c r="H28" i="9"/>
  <c r="E28" i="9" s="1"/>
  <c r="B28" i="9" s="1"/>
  <c r="G28" i="9"/>
  <c r="F28" i="9"/>
  <c r="H27" i="9"/>
  <c r="G27" i="9"/>
  <c r="F27" i="9"/>
  <c r="H26" i="9"/>
  <c r="G26" i="9"/>
  <c r="E26" i="9" s="1"/>
  <c r="B26" i="9" s="1"/>
  <c r="F26" i="9"/>
  <c r="H25" i="9"/>
  <c r="G25" i="9"/>
  <c r="F25" i="9"/>
  <c r="E25" i="9"/>
  <c r="B25" i="9" s="1"/>
  <c r="H24" i="9"/>
  <c r="G24" i="9"/>
  <c r="F24" i="9"/>
  <c r="E24" i="9"/>
  <c r="B24" i="9"/>
  <c r="H23" i="9"/>
  <c r="G23" i="9"/>
  <c r="F23" i="9"/>
  <c r="H22" i="9"/>
  <c r="G22" i="9"/>
  <c r="E22" i="9" s="1"/>
  <c r="B22" i="9" s="1"/>
  <c r="F22" i="9"/>
  <c r="F21" i="9"/>
  <c r="F4" i="9"/>
  <c r="O3" i="9"/>
  <c r="G275" i="9" s="1"/>
  <c r="E275" i="9" s="1"/>
  <c r="I3" i="9"/>
  <c r="H3" i="9"/>
  <c r="G3" i="9"/>
  <c r="D101" i="8"/>
  <c r="C1576" i="1" s="1"/>
  <c r="H1576" i="1" s="1"/>
  <c r="D95" i="8"/>
  <c r="D90" i="8"/>
  <c r="D85" i="8"/>
  <c r="D80" i="8"/>
  <c r="D75" i="8"/>
  <c r="D70" i="8"/>
  <c r="D65" i="8"/>
  <c r="D60" i="8"/>
  <c r="D55" i="8"/>
  <c r="D49" i="8" s="1"/>
  <c r="D43" i="8" s="1"/>
  <c r="I35" i="3" s="1"/>
  <c r="D50" i="8"/>
  <c r="D44" i="8"/>
  <c r="D36" i="8"/>
  <c r="D26" i="8"/>
  <c r="D24" i="8" s="1"/>
  <c r="D18" i="8"/>
  <c r="D8" i="8"/>
  <c r="D6" i="8" s="1"/>
  <c r="C1481" i="1" s="1"/>
  <c r="H1481" i="1" s="1"/>
  <c r="E44" i="7"/>
  <c r="D44" i="7"/>
  <c r="E39" i="7"/>
  <c r="E38" i="7" s="1"/>
  <c r="I31" i="3" s="1"/>
  <c r="D39" i="7"/>
  <c r="D38" i="7" s="1"/>
  <c r="H31" i="3" s="1"/>
  <c r="E30" i="7"/>
  <c r="D30" i="7"/>
  <c r="E23" i="7"/>
  <c r="D23" i="7"/>
  <c r="E22" i="7"/>
  <c r="D22" i="7"/>
  <c r="H30" i="3" s="1"/>
  <c r="E14" i="7"/>
  <c r="D14" i="7"/>
  <c r="E7" i="7"/>
  <c r="D7" i="7"/>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E115" i="6"/>
  <c r="D115" i="6"/>
  <c r="F115"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F244" i="5"/>
  <c r="F243" i="5"/>
  <c r="E242" i="5"/>
  <c r="D242" i="5"/>
  <c r="F242" i="5" s="1"/>
  <c r="F241" i="5"/>
  <c r="F240" i="5"/>
  <c r="E239" i="5"/>
  <c r="D1216" i="1" s="1"/>
  <c r="D239" i="5"/>
  <c r="D238" i="5"/>
  <c r="C1215" i="1"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F79" i="5" s="1"/>
  <c r="E78" i="5"/>
  <c r="D1056" i="1"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991" i="1"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F418" i="4" s="1"/>
  <c r="E417" i="4"/>
  <c r="D417" i="4"/>
  <c r="E416" i="4"/>
  <c r="D411" i="1"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E351" i="4"/>
  <c r="F349" i="4"/>
  <c r="E348" i="4"/>
  <c r="D348" i="4"/>
  <c r="F348" i="4" s="1"/>
  <c r="F347" i="4"/>
  <c r="F346" i="4"/>
  <c r="E345" i="4"/>
  <c r="D345" i="4"/>
  <c r="F345" i="4" s="1"/>
  <c r="E344" i="4"/>
  <c r="D344" i="4"/>
  <c r="F344" i="4" s="1"/>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E252" i="4" s="1"/>
  <c r="D259" i="4"/>
  <c r="F258" i="4"/>
  <c r="F257" i="4"/>
  <c r="F256" i="4"/>
  <c r="F255" i="4"/>
  <c r="F254" i="4"/>
  <c r="E253" i="4"/>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E163"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F140" i="4" s="1"/>
  <c r="E139" i="4"/>
  <c r="D139" i="4"/>
  <c r="F139" i="4" s="1"/>
  <c r="F138" i="4"/>
  <c r="F137" i="4"/>
  <c r="F136" i="4"/>
  <c r="F135" i="4"/>
  <c r="E134" i="4"/>
  <c r="D134" i="4"/>
  <c r="E133" i="4"/>
  <c r="D133" i="4"/>
  <c r="F133" i="4" s="1"/>
  <c r="F132" i="4"/>
  <c r="F131" i="4"/>
  <c r="F130" i="4"/>
  <c r="F129" i="4"/>
  <c r="E128" i="4"/>
  <c r="D128" i="4"/>
  <c r="F128" i="4" s="1"/>
  <c r="F127" i="4"/>
  <c r="F126" i="4"/>
  <c r="E125" i="4"/>
  <c r="E124" i="4" s="1"/>
  <c r="D120" i="1" s="1"/>
  <c r="D125" i="4"/>
  <c r="D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D1476" i="1"/>
  <c r="C1476" i="1"/>
  <c r="J1476" i="1" s="1"/>
  <c r="D1475" i="1"/>
  <c r="C1475" i="1"/>
  <c r="H1475" i="1" s="1"/>
  <c r="D1474" i="1"/>
  <c r="C1474" i="1"/>
  <c r="D1473" i="1"/>
  <c r="C1473" i="1"/>
  <c r="D1472" i="1"/>
  <c r="C1472" i="1"/>
  <c r="J1472" i="1" s="1"/>
  <c r="D1471" i="1"/>
  <c r="C1471" i="1"/>
  <c r="J1471" i="1" s="1"/>
  <c r="D1470" i="1"/>
  <c r="C1470" i="1"/>
  <c r="D1469" i="1"/>
  <c r="C1469" i="1"/>
  <c r="D1468" i="1"/>
  <c r="C1468" i="1"/>
  <c r="J1468" i="1" s="1"/>
  <c r="D1467" i="1"/>
  <c r="C1467" i="1"/>
  <c r="J1467" i="1" s="1"/>
  <c r="D1466" i="1"/>
  <c r="C1466" i="1"/>
  <c r="D1465" i="1"/>
  <c r="C1465" i="1"/>
  <c r="D1464" i="1"/>
  <c r="C1464" i="1"/>
  <c r="J1464" i="1" s="1"/>
  <c r="D1463" i="1"/>
  <c r="C1463" i="1"/>
  <c r="J1463" i="1" s="1"/>
  <c r="D1462" i="1"/>
  <c r="C1462" i="1"/>
  <c r="D1461" i="1"/>
  <c r="C1461" i="1"/>
  <c r="D1460" i="1"/>
  <c r="C1460" i="1"/>
  <c r="J1460" i="1" s="1"/>
  <c r="D1459" i="1"/>
  <c r="C1459" i="1"/>
  <c r="J1459" i="1" s="1"/>
  <c r="D1458" i="1"/>
  <c r="C1458" i="1"/>
  <c r="D1457" i="1"/>
  <c r="C1457" i="1"/>
  <c r="D1456" i="1"/>
  <c r="C1456" i="1"/>
  <c r="J1456" i="1" s="1"/>
  <c r="D1455" i="1"/>
  <c r="C1455" i="1"/>
  <c r="J1455" i="1" s="1"/>
  <c r="D1454" i="1"/>
  <c r="C1454" i="1"/>
  <c r="D1453" i="1"/>
  <c r="D1452" i="1"/>
  <c r="C1452" i="1"/>
  <c r="J1452" i="1" s="1"/>
  <c r="D1451" i="1"/>
  <c r="C1451" i="1"/>
  <c r="J1451" i="1" s="1"/>
  <c r="D1450" i="1"/>
  <c r="C1450" i="1"/>
  <c r="J1450" i="1" s="1"/>
  <c r="D1449" i="1"/>
  <c r="C1449" i="1"/>
  <c r="D1448" i="1"/>
  <c r="C1448" i="1"/>
  <c r="J1448" i="1" s="1"/>
  <c r="D1447" i="1"/>
  <c r="C1447" i="1"/>
  <c r="J1447" i="1" s="1"/>
  <c r="D1446" i="1"/>
  <c r="C1446" i="1"/>
  <c r="J1446" i="1" s="1"/>
  <c r="D1445" i="1"/>
  <c r="C1445" i="1"/>
  <c r="D1444" i="1"/>
  <c r="C1444" i="1"/>
  <c r="J1444" i="1" s="1"/>
  <c r="D1443" i="1"/>
  <c r="C1443" i="1"/>
  <c r="J1443" i="1" s="1"/>
  <c r="D1442" i="1"/>
  <c r="C1442" i="1"/>
  <c r="J1442" i="1" s="1"/>
  <c r="D1441" i="1"/>
  <c r="C1441" i="1"/>
  <c r="D1440" i="1"/>
  <c r="C1440" i="1"/>
  <c r="J1440" i="1" s="1"/>
  <c r="D1439" i="1"/>
  <c r="C1439" i="1"/>
  <c r="J1439" i="1" s="1"/>
  <c r="D1438" i="1"/>
  <c r="C1438" i="1"/>
  <c r="H1438" i="1" s="1"/>
  <c r="D1437" i="1"/>
  <c r="D1434" i="1"/>
  <c r="C1434" i="1"/>
  <c r="D1433" i="1"/>
  <c r="C1433" i="1"/>
  <c r="H1433" i="1" s="1"/>
  <c r="D1432" i="1"/>
  <c r="C1432" i="1"/>
  <c r="D1431" i="1"/>
  <c r="C1431" i="1"/>
  <c r="D1430" i="1"/>
  <c r="C1430" i="1"/>
  <c r="D1429" i="1"/>
  <c r="C1429" i="1"/>
  <c r="H1429" i="1" s="1"/>
  <c r="D1428" i="1"/>
  <c r="C1428" i="1"/>
  <c r="D1427" i="1"/>
  <c r="C1427" i="1"/>
  <c r="D1426" i="1"/>
  <c r="C1426" i="1"/>
  <c r="D1425" i="1"/>
  <c r="C1425" i="1"/>
  <c r="H1425" i="1" s="1"/>
  <c r="D1424" i="1"/>
  <c r="C1424" i="1"/>
  <c r="D1423" i="1"/>
  <c r="C1423" i="1"/>
  <c r="D1422" i="1"/>
  <c r="C1422" i="1"/>
  <c r="D1421" i="1"/>
  <c r="C1421" i="1"/>
  <c r="H1421" i="1" s="1"/>
  <c r="D1420" i="1"/>
  <c r="C1420" i="1"/>
  <c r="D1419" i="1"/>
  <c r="C1419" i="1"/>
  <c r="D1418" i="1"/>
  <c r="C1418" i="1"/>
  <c r="D1417" i="1"/>
  <c r="C1417" i="1"/>
  <c r="H1417" i="1" s="1"/>
  <c r="D1416" i="1"/>
  <c r="C1416" i="1"/>
  <c r="D1415" i="1"/>
  <c r="C1415" i="1"/>
  <c r="D1414" i="1"/>
  <c r="C1414" i="1"/>
  <c r="D1413" i="1"/>
  <c r="C1413" i="1"/>
  <c r="H1413" i="1" s="1"/>
  <c r="D1412" i="1"/>
  <c r="C1412" i="1"/>
  <c r="D1411" i="1"/>
  <c r="C1411" i="1"/>
  <c r="D1410" i="1"/>
  <c r="C1410" i="1"/>
  <c r="D1409" i="1"/>
  <c r="C1409" i="1"/>
  <c r="H1409" i="1" s="1"/>
  <c r="D1408" i="1"/>
  <c r="D1407" i="1"/>
  <c r="C1407" i="1"/>
  <c r="D1406" i="1"/>
  <c r="C1406" i="1"/>
  <c r="D1405" i="1"/>
  <c r="C1405" i="1"/>
  <c r="H1405" i="1" s="1"/>
  <c r="D1404" i="1"/>
  <c r="C1404" i="1"/>
  <c r="D1403" i="1"/>
  <c r="C1403" i="1"/>
  <c r="D1402" i="1"/>
  <c r="C1402" i="1"/>
  <c r="D1401" i="1"/>
  <c r="C1401" i="1"/>
  <c r="H1401" i="1" s="1"/>
  <c r="D1400" i="1"/>
  <c r="C1400" i="1"/>
  <c r="D1399" i="1"/>
  <c r="C1399" i="1"/>
  <c r="D1398" i="1"/>
  <c r="C1398" i="1"/>
  <c r="D1397" i="1"/>
  <c r="C1397" i="1"/>
  <c r="H1397" i="1" s="1"/>
  <c r="D1396" i="1"/>
  <c r="C1396" i="1"/>
  <c r="D1395" i="1"/>
  <c r="C1395" i="1"/>
  <c r="D1394" i="1"/>
  <c r="C1394" i="1"/>
  <c r="D1393" i="1"/>
  <c r="C1393" i="1"/>
  <c r="H1393" i="1" s="1"/>
  <c r="D1392" i="1"/>
  <c r="C1392" i="1"/>
  <c r="D1391" i="1"/>
  <c r="C1391" i="1"/>
  <c r="D1390" i="1"/>
  <c r="C1390" i="1"/>
  <c r="D1389" i="1"/>
  <c r="C1389" i="1"/>
  <c r="H1389" i="1" s="1"/>
  <c r="D1388" i="1"/>
  <c r="C1388" i="1"/>
  <c r="D1387" i="1"/>
  <c r="C1387" i="1"/>
  <c r="D1386" i="1"/>
  <c r="C1386" i="1"/>
  <c r="D1385" i="1"/>
  <c r="C1385" i="1"/>
  <c r="H1385" i="1" s="1"/>
  <c r="D1384" i="1"/>
  <c r="C1384" i="1"/>
  <c r="D1383" i="1"/>
  <c r="D1382" i="1"/>
  <c r="C1382" i="1"/>
  <c r="D1381" i="1"/>
  <c r="C1381" i="1"/>
  <c r="H1381" i="1" s="1"/>
  <c r="D1380" i="1"/>
  <c r="C1380" i="1"/>
  <c r="D1379" i="1"/>
  <c r="C1379" i="1"/>
  <c r="D1378" i="1"/>
  <c r="C1378" i="1"/>
  <c r="D1377" i="1"/>
  <c r="C1377" i="1"/>
  <c r="H1377" i="1" s="1"/>
  <c r="D1376" i="1"/>
  <c r="C1376" i="1"/>
  <c r="D1375" i="1"/>
  <c r="C1375" i="1"/>
  <c r="D1374" i="1"/>
  <c r="C1374" i="1"/>
  <c r="D1373" i="1"/>
  <c r="C1373" i="1"/>
  <c r="H1373" i="1" s="1"/>
  <c r="D1372" i="1"/>
  <c r="C1372" i="1"/>
  <c r="D1371" i="1"/>
  <c r="C1371" i="1"/>
  <c r="D1370" i="1"/>
  <c r="C1370" i="1"/>
  <c r="D1369" i="1"/>
  <c r="C1369" i="1"/>
  <c r="H1369" i="1" s="1"/>
  <c r="D1368" i="1"/>
  <c r="C1368" i="1"/>
  <c r="D1367" i="1"/>
  <c r="C1367" i="1"/>
  <c r="D1366" i="1"/>
  <c r="C1366" i="1"/>
  <c r="D1365" i="1"/>
  <c r="C1365" i="1"/>
  <c r="H1365" i="1" s="1"/>
  <c r="D1364" i="1"/>
  <c r="C1364" i="1"/>
  <c r="D1363" i="1"/>
  <c r="C1363" i="1"/>
  <c r="D1362" i="1"/>
  <c r="C1362" i="1"/>
  <c r="D1361" i="1"/>
  <c r="C1361" i="1"/>
  <c r="H1361" i="1" s="1"/>
  <c r="D1360" i="1"/>
  <c r="C1360" i="1"/>
  <c r="D1359" i="1"/>
  <c r="C1359" i="1"/>
  <c r="D1358" i="1"/>
  <c r="C1358" i="1"/>
  <c r="D1357" i="1"/>
  <c r="C1357" i="1"/>
  <c r="H1357" i="1" s="1"/>
  <c r="D1356" i="1"/>
  <c r="C1356" i="1"/>
  <c r="D1355" i="1"/>
  <c r="C1355" i="1"/>
  <c r="D1354" i="1"/>
  <c r="C1354" i="1"/>
  <c r="D1353" i="1"/>
  <c r="C1353" i="1"/>
  <c r="H1353" i="1" s="1"/>
  <c r="D1352" i="1"/>
  <c r="C1352" i="1"/>
  <c r="D1351" i="1"/>
  <c r="C1351" i="1"/>
  <c r="D1350" i="1"/>
  <c r="C1350" i="1"/>
  <c r="D1349" i="1"/>
  <c r="C1349" i="1"/>
  <c r="H1349" i="1" s="1"/>
  <c r="D1348" i="1"/>
  <c r="C1348" i="1"/>
  <c r="D1347" i="1"/>
  <c r="C1347" i="1"/>
  <c r="D1346" i="1"/>
  <c r="C1346" i="1"/>
  <c r="D1345" i="1"/>
  <c r="C1345" i="1"/>
  <c r="H1345" i="1" s="1"/>
  <c r="D1344" i="1"/>
  <c r="C1344" i="1"/>
  <c r="D1343" i="1"/>
  <c r="C1343" i="1"/>
  <c r="D1342" i="1"/>
  <c r="C1342" i="1"/>
  <c r="D1341" i="1"/>
  <c r="C1341" i="1"/>
  <c r="H1341" i="1" s="1"/>
  <c r="D1340" i="1"/>
  <c r="C1340" i="1"/>
  <c r="D1339" i="1"/>
  <c r="C1339" i="1"/>
  <c r="D1338" i="1"/>
  <c r="C1338" i="1"/>
  <c r="D1337" i="1"/>
  <c r="C1337" i="1"/>
  <c r="H1337" i="1" s="1"/>
  <c r="D1336" i="1"/>
  <c r="C1336" i="1"/>
  <c r="D1335" i="1"/>
  <c r="C1335" i="1"/>
  <c r="D1334" i="1"/>
  <c r="C1334" i="1"/>
  <c r="D1333" i="1"/>
  <c r="C1333" i="1"/>
  <c r="H1333" i="1" s="1"/>
  <c r="D1332" i="1"/>
  <c r="C1332" i="1"/>
  <c r="D1331" i="1"/>
  <c r="C1331" i="1"/>
  <c r="D1330" i="1"/>
  <c r="C1330" i="1"/>
  <c r="D1329" i="1"/>
  <c r="C1329" i="1"/>
  <c r="H1329" i="1" s="1"/>
  <c r="D1328" i="1"/>
  <c r="C1328" i="1"/>
  <c r="D1327" i="1"/>
  <c r="C1327" i="1"/>
  <c r="D1326" i="1"/>
  <c r="C1326" i="1"/>
  <c r="D1325" i="1"/>
  <c r="C1325" i="1"/>
  <c r="H1325" i="1" s="1"/>
  <c r="D1324" i="1"/>
  <c r="C1324" i="1"/>
  <c r="D1323" i="1"/>
  <c r="C1323" i="1"/>
  <c r="D1322" i="1"/>
  <c r="C1322" i="1"/>
  <c r="D1321" i="1"/>
  <c r="C1321" i="1"/>
  <c r="H1321" i="1" s="1"/>
  <c r="D1320" i="1"/>
  <c r="C1320" i="1"/>
  <c r="D1319" i="1"/>
  <c r="C1319" i="1"/>
  <c r="D1318" i="1"/>
  <c r="C1318" i="1"/>
  <c r="D1317" i="1"/>
  <c r="C1317" i="1"/>
  <c r="H1317" i="1" s="1"/>
  <c r="D1316" i="1"/>
  <c r="C1316" i="1"/>
  <c r="D1315" i="1"/>
  <c r="C1315" i="1"/>
  <c r="D1314" i="1"/>
  <c r="C1314" i="1"/>
  <c r="D1313" i="1"/>
  <c r="C1313" i="1"/>
  <c r="H1313" i="1" s="1"/>
  <c r="D1312" i="1"/>
  <c r="C1312" i="1"/>
  <c r="D1311" i="1"/>
  <c r="C1311" i="1"/>
  <c r="D1310" i="1"/>
  <c r="C1310" i="1"/>
  <c r="D1309" i="1"/>
  <c r="C1309" i="1"/>
  <c r="H1309" i="1" s="1"/>
  <c r="D1308" i="1"/>
  <c r="C1308" i="1"/>
  <c r="D1307" i="1"/>
  <c r="C1307" i="1"/>
  <c r="D1306" i="1"/>
  <c r="C1306" i="1"/>
  <c r="D1305" i="1"/>
  <c r="C1305" i="1"/>
  <c r="H1305" i="1" s="1"/>
  <c r="D1304" i="1"/>
  <c r="C1304" i="1"/>
  <c r="D1303" i="1"/>
  <c r="C1303" i="1"/>
  <c r="D1302" i="1"/>
  <c r="C1302" i="1"/>
  <c r="D1301" i="1"/>
  <c r="C1301" i="1"/>
  <c r="H1301" i="1" s="1"/>
  <c r="D1300" i="1"/>
  <c r="C1300" i="1"/>
  <c r="D1299" i="1"/>
  <c r="D1298" i="1"/>
  <c r="C1298" i="1"/>
  <c r="D1297" i="1"/>
  <c r="C1297" i="1"/>
  <c r="H1297" i="1" s="1"/>
  <c r="D1296" i="1"/>
  <c r="C1296" i="1"/>
  <c r="D1295" i="1"/>
  <c r="C1295" i="1"/>
  <c r="D1294" i="1"/>
  <c r="C1294" i="1"/>
  <c r="D1293" i="1"/>
  <c r="C1293" i="1"/>
  <c r="H1293" i="1" s="1"/>
  <c r="D1292" i="1"/>
  <c r="C1292" i="1"/>
  <c r="D1291" i="1"/>
  <c r="C1291" i="1"/>
  <c r="D1290" i="1"/>
  <c r="C1290" i="1"/>
  <c r="D1289" i="1"/>
  <c r="C1289" i="1"/>
  <c r="H1289" i="1" s="1"/>
  <c r="D1288" i="1"/>
  <c r="C1288" i="1"/>
  <c r="D1287" i="1"/>
  <c r="C1287" i="1"/>
  <c r="D1286" i="1"/>
  <c r="C1286" i="1"/>
  <c r="D1285" i="1"/>
  <c r="C1285" i="1"/>
  <c r="H1285" i="1" s="1"/>
  <c r="D1284" i="1"/>
  <c r="C1284" i="1"/>
  <c r="D1283" i="1"/>
  <c r="C1283" i="1"/>
  <c r="D1282" i="1"/>
  <c r="C1282" i="1"/>
  <c r="H1282" i="1" s="1"/>
  <c r="D1281" i="1"/>
  <c r="C1281" i="1"/>
  <c r="H1281" i="1" s="1"/>
  <c r="D1280" i="1"/>
  <c r="C1280" i="1"/>
  <c r="D1279" i="1"/>
  <c r="C1279" i="1"/>
  <c r="D1278" i="1"/>
  <c r="C1278" i="1"/>
  <c r="H1278" i="1" s="1"/>
  <c r="D1277" i="1"/>
  <c r="C1277" i="1"/>
  <c r="H1277" i="1" s="1"/>
  <c r="D1276" i="1"/>
  <c r="C1276" i="1"/>
  <c r="D1275" i="1"/>
  <c r="C1275" i="1"/>
  <c r="D1274" i="1"/>
  <c r="C1274" i="1"/>
  <c r="H1274" i="1" s="1"/>
  <c r="D1273" i="1"/>
  <c r="C1273" i="1"/>
  <c r="H1273" i="1" s="1"/>
  <c r="D1272" i="1"/>
  <c r="C1272" i="1"/>
  <c r="D1271" i="1"/>
  <c r="C1271" i="1"/>
  <c r="D1270" i="1"/>
  <c r="C1270" i="1"/>
  <c r="H1270" i="1" s="1"/>
  <c r="D1269" i="1"/>
  <c r="C1269" i="1"/>
  <c r="H1269" i="1" s="1"/>
  <c r="D1268" i="1"/>
  <c r="C1268" i="1"/>
  <c r="D1267" i="1"/>
  <c r="C1267" i="1"/>
  <c r="D1266" i="1"/>
  <c r="C1266" i="1"/>
  <c r="H1266" i="1" s="1"/>
  <c r="D1265" i="1"/>
  <c r="C1265" i="1"/>
  <c r="H1265" i="1" s="1"/>
  <c r="D1264" i="1"/>
  <c r="C1264" i="1"/>
  <c r="D1263" i="1"/>
  <c r="C1263" i="1"/>
  <c r="D1262" i="1"/>
  <c r="C1262" i="1"/>
  <c r="H1262" i="1" s="1"/>
  <c r="D1261" i="1"/>
  <c r="C1261" i="1"/>
  <c r="H1261" i="1" s="1"/>
  <c r="D1260" i="1"/>
  <c r="C1260" i="1"/>
  <c r="D1259" i="1"/>
  <c r="C1259" i="1"/>
  <c r="D1258" i="1"/>
  <c r="C1258" i="1"/>
  <c r="H1258" i="1" s="1"/>
  <c r="D1257" i="1"/>
  <c r="C1257" i="1"/>
  <c r="H1257" i="1" s="1"/>
  <c r="D1256" i="1"/>
  <c r="C1256" i="1"/>
  <c r="D1255" i="1"/>
  <c r="C1255" i="1"/>
  <c r="D1254" i="1"/>
  <c r="C1254" i="1"/>
  <c r="H1254" i="1" s="1"/>
  <c r="D1253" i="1"/>
  <c r="C1253" i="1"/>
  <c r="H1253" i="1" s="1"/>
  <c r="D1252" i="1"/>
  <c r="C1252" i="1"/>
  <c r="D1251" i="1"/>
  <c r="C1251" i="1"/>
  <c r="D1250" i="1"/>
  <c r="C1250" i="1"/>
  <c r="H1250" i="1" s="1"/>
  <c r="D1249" i="1"/>
  <c r="C1249" i="1"/>
  <c r="H1249" i="1" s="1"/>
  <c r="D1248" i="1"/>
  <c r="C1248" i="1"/>
  <c r="D1247" i="1"/>
  <c r="C1247" i="1"/>
  <c r="D1246" i="1"/>
  <c r="C1246" i="1"/>
  <c r="H1246" i="1" s="1"/>
  <c r="D1245" i="1"/>
  <c r="C1245" i="1"/>
  <c r="H1245" i="1" s="1"/>
  <c r="D1244" i="1"/>
  <c r="C1244" i="1"/>
  <c r="D1243" i="1"/>
  <c r="C1243" i="1"/>
  <c r="D1242" i="1"/>
  <c r="C1242" i="1"/>
  <c r="H1242" i="1" s="1"/>
  <c r="D1241" i="1"/>
  <c r="C1241" i="1"/>
  <c r="H1241" i="1" s="1"/>
  <c r="D1240" i="1"/>
  <c r="C1240" i="1"/>
  <c r="D1239" i="1"/>
  <c r="C1239" i="1"/>
  <c r="D1238" i="1"/>
  <c r="C1238" i="1"/>
  <c r="H1238" i="1" s="1"/>
  <c r="D1237" i="1"/>
  <c r="C1237" i="1"/>
  <c r="H1237" i="1" s="1"/>
  <c r="D1236" i="1"/>
  <c r="C1236" i="1"/>
  <c r="D1235" i="1"/>
  <c r="C1235" i="1"/>
  <c r="D1234" i="1"/>
  <c r="C1234" i="1"/>
  <c r="H1234" i="1" s="1"/>
  <c r="D1233" i="1"/>
  <c r="C1233" i="1"/>
  <c r="D1232" i="1"/>
  <c r="C1232" i="1"/>
  <c r="D1231" i="1"/>
  <c r="C1231" i="1"/>
  <c r="D1230" i="1"/>
  <c r="C1230" i="1"/>
  <c r="H1230" i="1" s="1"/>
  <c r="D1229" i="1"/>
  <c r="C1229" i="1"/>
  <c r="D1228" i="1"/>
  <c r="C1228" i="1"/>
  <c r="C1227" i="1"/>
  <c r="D1226" i="1"/>
  <c r="C1226" i="1"/>
  <c r="H1226" i="1" s="1"/>
  <c r="D1225" i="1"/>
  <c r="C1225" i="1"/>
  <c r="D1224" i="1"/>
  <c r="C1224" i="1"/>
  <c r="D1223" i="1"/>
  <c r="D1221" i="1"/>
  <c r="C1221" i="1"/>
  <c r="H1221" i="1" s="1"/>
  <c r="D1220" i="1"/>
  <c r="C1220" i="1"/>
  <c r="D1219" i="1"/>
  <c r="C1219" i="1"/>
  <c r="D1218" i="1"/>
  <c r="C1218" i="1"/>
  <c r="H1218" i="1" s="1"/>
  <c r="D1217" i="1"/>
  <c r="C1217" i="1"/>
  <c r="C1216" i="1"/>
  <c r="D1213" i="1"/>
  <c r="C1213" i="1"/>
  <c r="H1213" i="1" s="1"/>
  <c r="D1212" i="1"/>
  <c r="C1212" i="1"/>
  <c r="D1211" i="1"/>
  <c r="C1211" i="1"/>
  <c r="D1210" i="1"/>
  <c r="C1210" i="1"/>
  <c r="H1210" i="1" s="1"/>
  <c r="D1209" i="1"/>
  <c r="C1209" i="1"/>
  <c r="H1209" i="1" s="1"/>
  <c r="D1208" i="1"/>
  <c r="C1208" i="1"/>
  <c r="D1207" i="1"/>
  <c r="C1207" i="1"/>
  <c r="D1206" i="1"/>
  <c r="C1206" i="1"/>
  <c r="H1206" i="1" s="1"/>
  <c r="D1205" i="1"/>
  <c r="C1205" i="1"/>
  <c r="H1205" i="1" s="1"/>
  <c r="D1204" i="1"/>
  <c r="C1204" i="1"/>
  <c r="D1203" i="1"/>
  <c r="C1203" i="1"/>
  <c r="D1202" i="1"/>
  <c r="C1202" i="1"/>
  <c r="H1202" i="1" s="1"/>
  <c r="D1201" i="1"/>
  <c r="C1201" i="1"/>
  <c r="H1201" i="1" s="1"/>
  <c r="D1200" i="1"/>
  <c r="C1200" i="1"/>
  <c r="D1199" i="1"/>
  <c r="C1199" i="1"/>
  <c r="D1198" i="1"/>
  <c r="C1198" i="1"/>
  <c r="H1198" i="1" s="1"/>
  <c r="D1197" i="1"/>
  <c r="C1197" i="1"/>
  <c r="H1197" i="1" s="1"/>
  <c r="D1196" i="1"/>
  <c r="C1196" i="1"/>
  <c r="D1195" i="1"/>
  <c r="C1195" i="1"/>
  <c r="D1194" i="1"/>
  <c r="C1194" i="1"/>
  <c r="H1194" i="1" s="1"/>
  <c r="D1193" i="1"/>
  <c r="C1193" i="1"/>
  <c r="H1193" i="1" s="1"/>
  <c r="D1192" i="1"/>
  <c r="C1192" i="1"/>
  <c r="D1191" i="1"/>
  <c r="C1191" i="1"/>
  <c r="D1190" i="1"/>
  <c r="C1190" i="1"/>
  <c r="H1190" i="1" s="1"/>
  <c r="D1189" i="1"/>
  <c r="C1189" i="1"/>
  <c r="H1189" i="1" s="1"/>
  <c r="D1188" i="1"/>
  <c r="C1188" i="1"/>
  <c r="D1187" i="1"/>
  <c r="C1187" i="1"/>
  <c r="D1186" i="1"/>
  <c r="C1186" i="1"/>
  <c r="H1186" i="1" s="1"/>
  <c r="D1185" i="1"/>
  <c r="C1185" i="1"/>
  <c r="H1185" i="1" s="1"/>
  <c r="D1184" i="1"/>
  <c r="C1184" i="1"/>
  <c r="D1183" i="1"/>
  <c r="D1182" i="1"/>
  <c r="C1182" i="1"/>
  <c r="H1182" i="1" s="1"/>
  <c r="D1181" i="1"/>
  <c r="C1181" i="1"/>
  <c r="H1181" i="1" s="1"/>
  <c r="D1180" i="1"/>
  <c r="C1180" i="1"/>
  <c r="D1179" i="1"/>
  <c r="C1179" i="1"/>
  <c r="D1178" i="1"/>
  <c r="C1178" i="1"/>
  <c r="H1178" i="1" s="1"/>
  <c r="D1177" i="1"/>
  <c r="C1177" i="1"/>
  <c r="H1177" i="1" s="1"/>
  <c r="D1176" i="1"/>
  <c r="C1176" i="1"/>
  <c r="D1175" i="1"/>
  <c r="C1175" i="1"/>
  <c r="D1174" i="1"/>
  <c r="C1174" i="1"/>
  <c r="H1174" i="1" s="1"/>
  <c r="D1173" i="1"/>
  <c r="C1173" i="1"/>
  <c r="H1173" i="1" s="1"/>
  <c r="D1172" i="1"/>
  <c r="C1172" i="1"/>
  <c r="D1171" i="1"/>
  <c r="C1171" i="1"/>
  <c r="D1170" i="1"/>
  <c r="C1170" i="1"/>
  <c r="H1170" i="1" s="1"/>
  <c r="D1169" i="1"/>
  <c r="C1169" i="1"/>
  <c r="H1169" i="1" s="1"/>
  <c r="D1168" i="1"/>
  <c r="C1168" i="1"/>
  <c r="H1168" i="1" s="1"/>
  <c r="D1167" i="1"/>
  <c r="C1167" i="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D1158" i="1"/>
  <c r="C1158" i="1"/>
  <c r="H1158" i="1" s="1"/>
  <c r="D1157" i="1"/>
  <c r="C1157" i="1"/>
  <c r="H1157" i="1" s="1"/>
  <c r="D1156" i="1"/>
  <c r="C1156" i="1"/>
  <c r="H1156" i="1" s="1"/>
  <c r="D1155" i="1"/>
  <c r="C1155" i="1"/>
  <c r="D1154" i="1"/>
  <c r="D1151" i="1"/>
  <c r="C1151" i="1"/>
  <c r="D1150" i="1"/>
  <c r="C1150" i="1"/>
  <c r="H1150" i="1" s="1"/>
  <c r="D1149" i="1"/>
  <c r="C1149" i="1"/>
  <c r="H1149" i="1" s="1"/>
  <c r="D1148" i="1"/>
  <c r="C1148" i="1"/>
  <c r="H1148" i="1" s="1"/>
  <c r="D1147" i="1"/>
  <c r="C1147" i="1"/>
  <c r="D1146" i="1"/>
  <c r="C1146" i="1"/>
  <c r="H1146" i="1" s="1"/>
  <c r="D1145" i="1"/>
  <c r="C1145" i="1"/>
  <c r="H1145" i="1" s="1"/>
  <c r="D1144" i="1"/>
  <c r="C1144" i="1"/>
  <c r="H1144" i="1" s="1"/>
  <c r="D1143" i="1"/>
  <c r="C1143" i="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D1134" i="1"/>
  <c r="C1134" i="1"/>
  <c r="H1134" i="1" s="1"/>
  <c r="D1133" i="1"/>
  <c r="C1133" i="1"/>
  <c r="H1133" i="1" s="1"/>
  <c r="D1132" i="1"/>
  <c r="C1132" i="1"/>
  <c r="H1132" i="1" s="1"/>
  <c r="D1131" i="1"/>
  <c r="C1131" i="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D1060" i="1"/>
  <c r="C1060" i="1"/>
  <c r="H1060" i="1" s="1"/>
  <c r="D1059" i="1"/>
  <c r="C1059" i="1"/>
  <c r="H1059" i="1" s="1"/>
  <c r="D1058" i="1"/>
  <c r="C1058" i="1"/>
  <c r="H1058" i="1" s="1"/>
  <c r="D1057" i="1"/>
  <c r="C1057" i="1"/>
  <c r="H1057"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D995" i="1"/>
  <c r="C995" i="1"/>
  <c r="H995" i="1" s="1"/>
  <c r="D994" i="1"/>
  <c r="C994" i="1"/>
  <c r="H994" i="1" s="1"/>
  <c r="D993" i="1"/>
  <c r="C993" i="1"/>
  <c r="H993" i="1" s="1"/>
  <c r="D992" i="1"/>
  <c r="C992" i="1"/>
  <c r="H992" i="1" s="1"/>
  <c r="C991" i="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D645" i="1"/>
  <c r="C645" i="1"/>
  <c r="H645" i="1" s="1"/>
  <c r="D644" i="1"/>
  <c r="C644" i="1"/>
  <c r="H644" i="1" s="1"/>
  <c r="D643" i="1"/>
  <c r="C643" i="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C155" i="1"/>
  <c r="D154" i="1"/>
  <c r="C154" i="1"/>
  <c r="H154" i="1" s="1"/>
  <c r="D153" i="1"/>
  <c r="C153" i="1"/>
  <c r="H153" i="1" s="1"/>
  <c r="D152" i="1"/>
  <c r="C152" i="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1453" i="1" l="1"/>
  <c r="H1453" i="1" s="1"/>
  <c r="E33" i="9"/>
  <c r="B33" i="9" s="1"/>
  <c r="E288" i="9"/>
  <c r="B288" i="9" s="1"/>
  <c r="H1006" i="1"/>
  <c r="H1217" i="1"/>
  <c r="H991" i="1"/>
  <c r="I29" i="3"/>
  <c r="D1436" i="1"/>
  <c r="D6" i="7"/>
  <c r="H292" i="1"/>
  <c r="H996" i="1"/>
  <c r="E12" i="5"/>
  <c r="F12" i="5" s="1"/>
  <c r="F13" i="5"/>
  <c r="E27" i="9"/>
  <c r="B27" i="9" s="1"/>
  <c r="E303" i="9"/>
  <c r="B303" i="9" s="1"/>
  <c r="E296" i="9"/>
  <c r="B296" i="9" s="1"/>
  <c r="E301" i="9"/>
  <c r="B301" i="9" s="1"/>
  <c r="E32" i="9"/>
  <c r="B32" i="9" s="1"/>
  <c r="F215" i="9"/>
  <c r="B215" i="9" s="1"/>
  <c r="E293" i="9"/>
  <c r="B293" i="9" s="1"/>
  <c r="E298" i="9"/>
  <c r="B298" i="9" s="1"/>
  <c r="E287" i="9"/>
  <c r="B287" i="9" s="1"/>
  <c r="B217" i="9"/>
  <c r="H1233" i="1"/>
  <c r="E284" i="9"/>
  <c r="B284" i="9" s="1"/>
  <c r="E286" i="9"/>
  <c r="B286" i="9" s="1"/>
  <c r="E245" i="5"/>
  <c r="D1222" i="1" s="1"/>
  <c r="E309" i="9"/>
  <c r="B309" i="9" s="1"/>
  <c r="F239" i="5"/>
  <c r="E238" i="5"/>
  <c r="D1215" i="1" s="1"/>
  <c r="H1215" i="1" s="1"/>
  <c r="F250" i="5"/>
  <c r="H1229" i="1"/>
  <c r="E283" i="9"/>
  <c r="B283" i="9" s="1"/>
  <c r="H1225" i="1"/>
  <c r="E282" i="9"/>
  <c r="B282" i="9" s="1"/>
  <c r="D245" i="5"/>
  <c r="D237" i="5" s="1"/>
  <c r="C1223" i="1"/>
  <c r="C1222" i="1"/>
  <c r="C1483" i="1"/>
  <c r="H1483" i="1" s="1"/>
  <c r="I36" i="3"/>
  <c r="H120" i="1"/>
  <c r="H155" i="1"/>
  <c r="F159" i="4"/>
  <c r="E152" i="4"/>
  <c r="D148" i="1" s="1"/>
  <c r="H148" i="1" s="1"/>
  <c r="H152" i="1"/>
  <c r="F220" i="9"/>
  <c r="B220" i="9" s="1"/>
  <c r="F177" i="4"/>
  <c r="H1061" i="1"/>
  <c r="H647" i="1"/>
  <c r="E23" i="9"/>
  <c r="B23" i="9" s="1"/>
  <c r="H643"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1131" i="1"/>
  <c r="H1135" i="1"/>
  <c r="H1139" i="1"/>
  <c r="H1143" i="1"/>
  <c r="H1147" i="1"/>
  <c r="H1151" i="1"/>
  <c r="H1155" i="1"/>
  <c r="H1159" i="1"/>
  <c r="H1163" i="1"/>
  <c r="H1167" i="1"/>
  <c r="H1171" i="1"/>
  <c r="H1175" i="1"/>
  <c r="H1179" i="1"/>
  <c r="H1187" i="1"/>
  <c r="H1191" i="1"/>
  <c r="H1195" i="1"/>
  <c r="H1199" i="1"/>
  <c r="H1203" i="1"/>
  <c r="H1207" i="1"/>
  <c r="H1211" i="1"/>
  <c r="H1219"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E350" i="4"/>
  <c r="F530" i="4"/>
  <c r="D529" i="4"/>
  <c r="D7" i="5"/>
  <c r="E141" i="6"/>
  <c r="B236" i="9"/>
  <c r="B238" i="9"/>
  <c r="B262" i="9"/>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F352" i="4"/>
  <c r="D351" i="4"/>
  <c r="H311" i="9"/>
  <c r="E176" i="5"/>
  <c r="H1124"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E50" i="4"/>
  <c r="D46" i="1" s="1"/>
  <c r="H46" i="1" s="1"/>
  <c r="F253" i="4"/>
  <c r="D252" i="4"/>
  <c r="E420" i="4"/>
  <c r="H354"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J1441" i="1"/>
  <c r="J1445" i="1"/>
  <c r="J1449" i="1"/>
  <c r="J1457" i="1"/>
  <c r="H1461" i="1"/>
  <c r="J1465" i="1"/>
  <c r="H1469" i="1"/>
  <c r="J1473" i="1"/>
  <c r="J1477" i="1"/>
  <c r="E407" i="4"/>
  <c r="D402" i="1" s="1"/>
  <c r="F519" i="4"/>
  <c r="D515" i="4"/>
  <c r="B222" i="9"/>
  <c r="B252" i="9"/>
  <c r="B254" i="9"/>
  <c r="B270" i="9"/>
  <c r="H355" i="1"/>
  <c r="H359" i="1"/>
  <c r="H363"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H1454" i="1"/>
  <c r="J1458" i="1"/>
  <c r="J1462" i="1"/>
  <c r="J1466" i="1"/>
  <c r="H1470" i="1"/>
  <c r="J1474" i="1"/>
  <c r="F216" i="4"/>
  <c r="D215" i="4"/>
  <c r="E643" i="4"/>
  <c r="D637" i="1" s="1"/>
  <c r="H637" i="1" s="1"/>
  <c r="F581" i="4"/>
  <c r="D580" i="4"/>
  <c r="D593" i="4"/>
  <c r="F94" i="6"/>
  <c r="D89" i="6"/>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F210" i="4"/>
  <c r="D196" i="4"/>
  <c r="B214" i="9"/>
  <c r="B244" i="9"/>
  <c r="B246" i="9"/>
  <c r="B268" i="9"/>
  <c r="J1478" i="1"/>
  <c r="D106" i="4"/>
  <c r="F125" i="4"/>
  <c r="D163" i="4"/>
  <c r="D151" i="4" s="1"/>
  <c r="F169" i="4"/>
  <c r="D644" i="4"/>
  <c r="D625" i="4"/>
  <c r="F45" i="5"/>
  <c r="D78" i="5"/>
  <c r="D134" i="5"/>
  <c r="E146" i="5"/>
  <c r="D1124" i="1" s="1"/>
  <c r="D114" i="6"/>
  <c r="F50" i="4"/>
  <c r="E593" i="4"/>
  <c r="D587" i="1" s="1"/>
  <c r="D263" i="4"/>
  <c r="D299" i="4"/>
  <c r="D177" i="5"/>
  <c r="F134" i="4"/>
  <c r="F153" i="4"/>
  <c r="D363" i="4"/>
  <c r="F369" i="4"/>
  <c r="F383" i="4"/>
  <c r="D396" i="4"/>
  <c r="D459" i="4"/>
  <c r="F652" i="4"/>
  <c r="B275" i="9"/>
  <c r="F188" i="4"/>
  <c r="F264" i="4"/>
  <c r="D567" i="4"/>
  <c r="D69" i="5"/>
  <c r="D118" i="5"/>
  <c r="D206" i="5"/>
  <c r="D7" i="4"/>
  <c r="F77" i="4"/>
  <c r="F83" i="4"/>
  <c r="F124" i="4"/>
  <c r="F259" i="4"/>
  <c r="F643" i="4"/>
  <c r="D421" i="4"/>
  <c r="D472" i="4"/>
  <c r="D484" i="4"/>
  <c r="E143" i="9"/>
  <c r="B143" i="9" s="1"/>
  <c r="H290" i="9"/>
  <c r="E290" i="9" s="1"/>
  <c r="B290" i="9" s="1"/>
  <c r="F246" i="5"/>
  <c r="F259" i="5"/>
  <c r="D5" i="6"/>
  <c r="F118" i="6"/>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5" i="6"/>
  <c r="D141"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F238" i="5" l="1"/>
  <c r="D5" i="7"/>
  <c r="C1437" i="1"/>
  <c r="E7" i="5"/>
  <c r="F7" i="5" s="1"/>
  <c r="D990" i="1"/>
  <c r="E166" i="9"/>
  <c r="B166" i="9" s="1"/>
  <c r="E165" i="9"/>
  <c r="B165" i="9" s="1"/>
  <c r="G1222" i="1"/>
  <c r="F245" i="5"/>
  <c r="H1222" i="1"/>
  <c r="G637" i="1"/>
  <c r="E237" i="5"/>
  <c r="F237" i="5" s="1"/>
  <c r="H19" i="9"/>
  <c r="E19" i="9" s="1"/>
  <c r="B19" i="9" s="1"/>
  <c r="G148" i="1"/>
  <c r="E151" i="4"/>
  <c r="D147" i="1" s="1"/>
  <c r="D289" i="4"/>
  <c r="H17" i="3"/>
  <c r="C147" i="1"/>
  <c r="F151" i="4"/>
  <c r="G308" i="9"/>
  <c r="E308" i="9" s="1"/>
  <c r="B308" i="9" s="1"/>
  <c r="C1154" i="1"/>
  <c r="D176" i="5"/>
  <c r="F421" i="4"/>
  <c r="D420" i="4"/>
  <c r="C415" i="1"/>
  <c r="F118" i="5"/>
  <c r="C1096" i="1"/>
  <c r="F459" i="4"/>
  <c r="C453" i="1"/>
  <c r="F299" i="4"/>
  <c r="D298" i="4"/>
  <c r="C294" i="1"/>
  <c r="F78" i="5"/>
  <c r="C1056" i="1"/>
  <c r="F580" i="4"/>
  <c r="C574" i="1"/>
  <c r="E408" i="4"/>
  <c r="D403" i="1" s="1"/>
  <c r="D345" i="1"/>
  <c r="G311" i="9"/>
  <c r="E311" i="9" s="1"/>
  <c r="B311" i="9" s="1"/>
  <c r="C1183" i="1"/>
  <c r="H24" i="3"/>
  <c r="C1299" i="1"/>
  <c r="F396" i="4"/>
  <c r="C391" i="1"/>
  <c r="F263" i="4"/>
  <c r="C259" i="1"/>
  <c r="I22" i="3"/>
  <c r="D1153" i="1"/>
  <c r="E6" i="4"/>
  <c r="F472" i="4"/>
  <c r="C466" i="1"/>
  <c r="F134" i="5"/>
  <c r="C1112" i="1"/>
  <c r="F593" i="4"/>
  <c r="C587" i="1"/>
  <c r="F213" i="9"/>
  <c r="B213" i="9" s="1"/>
  <c r="F69" i="5"/>
  <c r="D68" i="5"/>
  <c r="C1047" i="1"/>
  <c r="F625" i="4"/>
  <c r="C619" i="1"/>
  <c r="E68" i="5"/>
  <c r="I28" i="3"/>
  <c r="D1435" i="1"/>
  <c r="F567" i="4"/>
  <c r="C561" i="1"/>
  <c r="F644" i="4"/>
  <c r="C638" i="1"/>
  <c r="G638" i="1" s="1"/>
  <c r="F215" i="4"/>
  <c r="C211" i="1"/>
  <c r="D414" i="1"/>
  <c r="E528" i="4"/>
  <c r="H23" i="3"/>
  <c r="C1214" i="1"/>
  <c r="F363" i="4"/>
  <c r="C358" i="1"/>
  <c r="F252" i="4"/>
  <c r="C248" i="1"/>
  <c r="F351" i="4"/>
  <c r="D350" i="4"/>
  <c r="C346" i="1"/>
  <c r="D6" i="5"/>
  <c r="H20" i="3"/>
  <c r="C985" i="1"/>
  <c r="F206" i="5"/>
  <c r="E21" i="9"/>
  <c r="B21" i="9" s="1"/>
  <c r="F114" i="6"/>
  <c r="H27" i="3"/>
  <c r="C1408" i="1"/>
  <c r="F163" i="4"/>
  <c r="C159" i="1"/>
  <c r="F196" i="4"/>
  <c r="C192" i="1"/>
  <c r="F89" i="6"/>
  <c r="C1383" i="1"/>
  <c r="F106" i="4"/>
  <c r="C102" i="1"/>
  <c r="F484" i="4"/>
  <c r="C478" i="1"/>
  <c r="F7" i="4"/>
  <c r="D6" i="4"/>
  <c r="C3" i="1"/>
  <c r="F515" i="4"/>
  <c r="C509" i="1"/>
  <c r="F529" i="4"/>
  <c r="D528" i="4"/>
  <c r="C523" i="1"/>
  <c r="K1451" i="9"/>
  <c r="G314" i="9"/>
  <c r="E314" i="9" s="1"/>
  <c r="B314" i="9" s="1"/>
  <c r="I34" i="3"/>
  <c r="C1517" i="1"/>
  <c r="G313" i="9"/>
  <c r="E313" i="9" s="1"/>
  <c r="F141" i="6"/>
  <c r="H28" i="3"/>
  <c r="C1435" i="1"/>
  <c r="G318" i="9"/>
  <c r="E318"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316" i="9" l="1"/>
  <c r="E316" i="9" s="1"/>
  <c r="H29" i="3"/>
  <c r="C1436" i="1"/>
  <c r="G1437" i="1"/>
  <c r="H1437" i="1"/>
  <c r="G990" i="1"/>
  <c r="H990" i="1"/>
  <c r="D985" i="1"/>
  <c r="H985" i="1" s="1"/>
  <c r="I20" i="3"/>
  <c r="D1214" i="1"/>
  <c r="G1214" i="1" s="1"/>
  <c r="I23" i="3"/>
  <c r="E175" i="5"/>
  <c r="D1152" i="1" s="1"/>
  <c r="E289" i="4"/>
  <c r="D285" i="1" s="1"/>
  <c r="I17" i="3"/>
  <c r="H211" i="1"/>
  <c r="G211" i="1"/>
  <c r="I21" i="3"/>
  <c r="D1046" i="1"/>
  <c r="E6" i="5"/>
  <c r="F6" i="5" s="1"/>
  <c r="D407" i="4"/>
  <c r="C293" i="1"/>
  <c r="F298" i="4"/>
  <c r="D636" i="4"/>
  <c r="C522" i="1"/>
  <c r="F528" i="4"/>
  <c r="C984" i="1"/>
  <c r="H102" i="1"/>
  <c r="G102" i="1"/>
  <c r="H1408" i="1"/>
  <c r="G1408" i="1"/>
  <c r="H638" i="1"/>
  <c r="H619" i="1"/>
  <c r="G619" i="1"/>
  <c r="H1112" i="1"/>
  <c r="G1112" i="1"/>
  <c r="H259" i="1"/>
  <c r="G259" i="1"/>
  <c r="F176" i="5"/>
  <c r="H22" i="3"/>
  <c r="D175" i="5"/>
  <c r="G278" i="9" s="1"/>
  <c r="C1153" i="1"/>
  <c r="H1154" i="1"/>
  <c r="G1154" i="1"/>
  <c r="H1383" i="1"/>
  <c r="G1383" i="1"/>
  <c r="D408" i="4"/>
  <c r="C345" i="1"/>
  <c r="F350" i="4"/>
  <c r="H1047" i="1"/>
  <c r="G1047" i="1"/>
  <c r="H466" i="1"/>
  <c r="G466" i="1"/>
  <c r="H391" i="1"/>
  <c r="G391" i="1"/>
  <c r="H574" i="1"/>
  <c r="G574" i="1"/>
  <c r="H3" i="1"/>
  <c r="G3" i="1"/>
  <c r="H561" i="1"/>
  <c r="G561" i="1"/>
  <c r="F68" i="5"/>
  <c r="H21" i="3"/>
  <c r="C1046" i="1"/>
  <c r="H1096" i="1"/>
  <c r="G1096" i="1"/>
  <c r="H1214" i="1"/>
  <c r="H453" i="1"/>
  <c r="G453" i="1"/>
  <c r="H16" i="3"/>
  <c r="C2" i="1"/>
  <c r="F6" i="4"/>
  <c r="D290" i="4"/>
  <c r="D412" i="4"/>
  <c r="H192" i="1"/>
  <c r="G192" i="1"/>
  <c r="H248" i="1"/>
  <c r="G248" i="1"/>
  <c r="E636" i="4"/>
  <c r="D630" i="1" s="1"/>
  <c r="D522" i="1"/>
  <c r="I16" i="3"/>
  <c r="D2" i="1"/>
  <c r="E290" i="4"/>
  <c r="D286" i="1" s="1"/>
  <c r="E291" i="4"/>
  <c r="D287" i="1" s="1"/>
  <c r="E412" i="4"/>
  <c r="H1299" i="1"/>
  <c r="G1299" i="1"/>
  <c r="H1056" i="1"/>
  <c r="G1056" i="1"/>
  <c r="H147" i="1"/>
  <c r="G147" i="1"/>
  <c r="H415" i="1"/>
  <c r="G415" i="1"/>
  <c r="H509" i="1"/>
  <c r="G509" i="1"/>
  <c r="H346" i="1"/>
  <c r="G346" i="1"/>
  <c r="H523" i="1"/>
  <c r="G523" i="1"/>
  <c r="H478" i="1"/>
  <c r="G478" i="1"/>
  <c r="H159" i="1"/>
  <c r="G159" i="1"/>
  <c r="H358" i="1"/>
  <c r="G358" i="1"/>
  <c r="E635" i="4"/>
  <c r="D629" i="1" s="1"/>
  <c r="H587" i="1"/>
  <c r="G587" i="1"/>
  <c r="H1183" i="1"/>
  <c r="G1183" i="1"/>
  <c r="H294" i="1"/>
  <c r="G294" i="1"/>
  <c r="D635" i="4"/>
  <c r="C414" i="1"/>
  <c r="F420" i="4"/>
  <c r="C285" i="1"/>
  <c r="D413" i="4"/>
  <c r="D291" i="4"/>
  <c r="F289" i="4"/>
  <c r="B318" i="9"/>
  <c r="E317" i="9"/>
  <c r="H1435" i="1"/>
  <c r="G1435" i="1"/>
  <c r="H9" i="3"/>
  <c r="B313" i="9"/>
  <c r="E312" i="9"/>
  <c r="H1517" i="1"/>
  <c r="G1517" i="1"/>
  <c r="H11" i="3"/>
  <c r="G985" i="1" l="1"/>
  <c r="H1436" i="1"/>
  <c r="G1436" i="1"/>
  <c r="E315" i="9"/>
  <c r="I10" i="3" s="1"/>
  <c r="B316" i="9"/>
  <c r="E413" i="4"/>
  <c r="E640" i="4" s="1"/>
  <c r="D634" i="1" s="1"/>
  <c r="D639" i="4"/>
  <c r="F412" i="4"/>
  <c r="D414" i="4"/>
  <c r="C407" i="1"/>
  <c r="H293" i="1"/>
  <c r="G293" i="1"/>
  <c r="F290" i="4"/>
  <c r="C286" i="1"/>
  <c r="H1153" i="1"/>
  <c r="G1153" i="1"/>
  <c r="F407" i="4"/>
  <c r="C402" i="1"/>
  <c r="F175" i="5"/>
  <c r="C1152" i="1"/>
  <c r="G285" i="9"/>
  <c r="E285" i="9" s="1"/>
  <c r="B285" i="9" s="1"/>
  <c r="H278" i="9"/>
  <c r="E278" i="9" s="1"/>
  <c r="D984" i="1"/>
  <c r="G984" i="1" s="1"/>
  <c r="F291" i="4"/>
  <c r="C287" i="1"/>
  <c r="D640" i="4"/>
  <c r="D415" i="4"/>
  <c r="C408" i="1"/>
  <c r="G2" i="1"/>
  <c r="H2" i="1"/>
  <c r="H1046" i="1"/>
  <c r="G1046" i="1"/>
  <c r="H345" i="1"/>
  <c r="G345" i="1"/>
  <c r="H285" i="1"/>
  <c r="G285" i="1"/>
  <c r="F408" i="4"/>
  <c r="C403" i="1"/>
  <c r="F635" i="4"/>
  <c r="C629" i="1"/>
  <c r="D407" i="1"/>
  <c r="E639" i="4"/>
  <c r="E414" i="4"/>
  <c r="D409" i="1" s="1"/>
  <c r="H522" i="1"/>
  <c r="G522" i="1"/>
  <c r="H414" i="1"/>
  <c r="G414" i="1"/>
  <c r="F636" i="4"/>
  <c r="C630" i="1"/>
  <c r="N3" i="9"/>
  <c r="I11" i="3"/>
  <c r="K3" i="9"/>
  <c r="I9" i="3"/>
  <c r="H8" i="3" l="1"/>
  <c r="M3" i="9" s="1"/>
  <c r="H984" i="1"/>
  <c r="F413" i="4"/>
  <c r="E415" i="4"/>
  <c r="D410" i="1" s="1"/>
  <c r="D408" i="1"/>
  <c r="B278" i="9"/>
  <c r="E277" i="9"/>
  <c r="H1152" i="1"/>
  <c r="G1152" i="1"/>
  <c r="C410" i="1"/>
  <c r="F415" i="4"/>
  <c r="H403" i="1"/>
  <c r="G403" i="1"/>
  <c r="C634" i="1"/>
  <c r="D642" i="4"/>
  <c r="F640" i="4"/>
  <c r="H402" i="1"/>
  <c r="G402" i="1"/>
  <c r="G407" i="1"/>
  <c r="H407" i="1"/>
  <c r="H287" i="1"/>
  <c r="G287" i="1"/>
  <c r="F414" i="4"/>
  <c r="C409" i="1"/>
  <c r="H629" i="1"/>
  <c r="G629" i="1"/>
  <c r="D633" i="1"/>
  <c r="E642" i="4"/>
  <c r="E641" i="4"/>
  <c r="C633" i="1"/>
  <c r="D641" i="4"/>
  <c r="F639" i="4"/>
  <c r="H408" i="1"/>
  <c r="G408" i="1"/>
  <c r="H630" i="1"/>
  <c r="G630" i="1"/>
  <c r="G286" i="1"/>
  <c r="H286" i="1"/>
  <c r="I8" i="3" l="1"/>
  <c r="D645" i="4"/>
  <c r="F641" i="4"/>
  <c r="C635" i="1"/>
  <c r="G276" i="9"/>
  <c r="E276" i="9" s="1"/>
  <c r="B276" i="9" s="1"/>
  <c r="H410" i="1"/>
  <c r="G410" i="1"/>
  <c r="E645" i="4"/>
  <c r="D635" i="1"/>
  <c r="E646" i="4"/>
  <c r="D636" i="1"/>
  <c r="H409" i="1"/>
  <c r="G409" i="1"/>
  <c r="D646" i="4"/>
  <c r="F642" i="4"/>
  <c r="C636" i="1"/>
  <c r="H633" i="1"/>
  <c r="G633" i="1"/>
  <c r="G634" i="1"/>
  <c r="H634" i="1"/>
  <c r="D639" i="1" l="1"/>
  <c r="I18" i="3"/>
  <c r="F646" i="4"/>
  <c r="H19" i="3"/>
  <c r="C640" i="1"/>
  <c r="H635" i="1"/>
  <c r="G635" i="1"/>
  <c r="H636" i="1"/>
  <c r="G636" i="1"/>
  <c r="I19" i="3"/>
  <c r="D640" i="1"/>
  <c r="H7" i="3" s="1"/>
  <c r="J3" i="9" s="1"/>
  <c r="M272" i="9" s="1"/>
  <c r="F645" i="4"/>
  <c r="H18" i="3"/>
  <c r="C639" i="1"/>
  <c r="K9" i="9" l="1"/>
  <c r="G274" i="9"/>
  <c r="K6" i="9"/>
  <c r="H17" i="9"/>
  <c r="H274" i="9"/>
  <c r="G16" i="9"/>
  <c r="L15" i="9"/>
  <c r="H639" i="1"/>
  <c r="G639" i="1"/>
  <c r="I7" i="9"/>
  <c r="M15" i="9"/>
  <c r="I9" i="9"/>
  <c r="H15" i="9"/>
  <c r="K11" i="9"/>
  <c r="K8" i="9"/>
  <c r="I6" i="9"/>
  <c r="J17" i="9"/>
  <c r="H640" i="1"/>
  <c r="G640" i="1"/>
  <c r="K12" i="9"/>
  <c r="G17" i="9"/>
  <c r="J12" i="9"/>
  <c r="J6" i="9"/>
  <c r="G15" i="9"/>
  <c r="J11" i="9"/>
  <c r="J8" i="9"/>
  <c r="K5" i="9"/>
  <c r="G18" i="9"/>
  <c r="J9" i="9"/>
  <c r="L16" i="9"/>
  <c r="J13" i="9"/>
  <c r="K10" i="9"/>
  <c r="K7" i="9"/>
  <c r="I5" i="9"/>
  <c r="L272" i="9"/>
  <c r="F272" i="9" s="1"/>
  <c r="B272" i="9" s="1"/>
  <c r="I12" i="9"/>
  <c r="I17" i="9"/>
  <c r="K13" i="9"/>
  <c r="I11" i="9"/>
  <c r="I8" i="9"/>
  <c r="J5" i="9"/>
  <c r="H18" i="9"/>
  <c r="H16" i="9"/>
  <c r="I13" i="9"/>
  <c r="J10" i="9"/>
  <c r="J7" i="9"/>
  <c r="M16" i="9"/>
  <c r="E9" i="9" l="1"/>
  <c r="B9" i="9" s="1"/>
  <c r="E10" i="9"/>
  <c r="B10" i="9" s="1"/>
  <c r="E6" i="9"/>
  <c r="B6" i="9" s="1"/>
  <c r="F15" i="9"/>
  <c r="E12" i="9"/>
  <c r="B12" i="9" s="1"/>
  <c r="E15" i="9"/>
  <c r="E5" i="9"/>
  <c r="B5" i="9" s="1"/>
  <c r="E8" i="9"/>
  <c r="B8" i="9" s="1"/>
  <c r="E13" i="9"/>
  <c r="B13" i="9" s="1"/>
  <c r="F16" i="9"/>
  <c r="E11" i="9"/>
  <c r="B11" i="9" s="1"/>
  <c r="E16" i="9"/>
  <c r="F20" i="9"/>
  <c r="E7" i="9"/>
  <c r="B7" i="9" s="1"/>
  <c r="E17" i="9"/>
  <c r="B17" i="9" s="1"/>
  <c r="E18" i="9"/>
  <c r="B18" i="9" s="1"/>
  <c r="E274" i="9"/>
  <c r="B15" i="9" l="1"/>
  <c r="F14" i="9"/>
  <c r="F3" i="9" s="1"/>
  <c r="B16" i="9"/>
  <c r="E4"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<sst xmlns="http://schemas.openxmlformats.org/spreadsheetml/2006/main" count="4374" uniqueCount="3426">
  <si>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</si>
  <si>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</si>
  <si>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</si>
  <si>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</si>
  <si>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</si>
  <si>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</si>
  <si>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</si>
  <si>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</si>
  <si>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</si>
  <si>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</si>
  <si>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</si>
  <si>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</si>
  <si>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</si>
  <si>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</si>
  <si>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</si>
  <si>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</si>
  <si>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</si>
  <si>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</si>
  <si>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</si>
  <si>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</si>
  <si>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</si>
  <si>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</si>
  <si>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</si>
  <si>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</si>
  <si>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</si>
  <si>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</si>
  <si>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</si>
  <si>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</si>
  <si>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</si>
  <si>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</si>
  <si>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</si>
  <si>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</si>
  <si>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</si>
  <si>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</si>
  <si>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</si>
  <si>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</si>
  <si>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</si>
  <si>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</si>
  <si>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</si>
  <si>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</si>
  <si>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</si>
  <si>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</si>
  <si>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</si>
  <si>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</si>
  <si>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</si>
  <si>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</si>
  <si>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</si>
  <si>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</si>
  <si>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16328 - II. GIMNAZIJA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</si>
  <si>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</si>
  <si>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</si>
  <si>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</si>
  <si>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</si>
  <si>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</si>
  <si>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</si>
  <si>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</si>
  <si>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</si>
  <si>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</si>
  <si>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</si>
  <si>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</si>
  <si>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</si>
  <si>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</si>
  <si>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</si>
  <si>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</si>
  <si>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</si>
  <si>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</si>
  <si>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</si>
  <si>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</si>
  <si>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</si>
  <si>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</si>
  <si>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</si>
  <si>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</si>
  <si>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</si>
  <si>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</si>
  <si>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</si>
  <si>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</si>
  <si>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</si>
  <si>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</si>
  <si>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</si>
  <si>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</si>
  <si>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</si>
  <si>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</si>
  <si>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</si>
  <si>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</si>
  <si>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</si>
  <si>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</si>
  <si>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</si>
  <si>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</si>
  <si>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</si>
  <si>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</si>
  <si>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</si>
  <si>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</si>
  <si>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</si>
  <si>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</si>
  <si>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</si>
  <si>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</si>
  <si>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</si>
  <si>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</si>
  <si>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</si>
  <si>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</si>
  <si>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</si>
  <si>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</si>
  <si>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</si>
  <si>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</si>
  <si>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</si>
  <si>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</si>
  <si>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</si>
  <si>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</si>
  <si>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</si>
  <si>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</si>
  <si>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</si>
  <si>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</si>
  <si>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</si>
  <si>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</si>
  <si>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</si>
  <si>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</si>
  <si>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</si>
  <si>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</si>
  <si>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</si>
  <si>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</si>
  <si>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</si>
  <si>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</si>
  <si>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</si>
  <si>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</si>
  <si>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</si>
  <si>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</si>
  <si>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</si>
  <si>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</si>
  <si>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</si>
  <si>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</si>
  <si>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</si>
  <si>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</si>
  <si>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</si>
  <si>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</si>
  <si>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</si>
  <si>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</si>
  <si>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</si>
  <si>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</si>
  <si>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</si>
  <si>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</si>
  <si>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</si>
  <si>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</si>
  <si>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</si>
  <si>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</si>
  <si>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</si>
  <si>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</si>
  <si>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</si>
  <si>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</si>
  <si>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</si>
  <si>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</si>
  <si>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</si>
  <si>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</si>
  <si>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</si>
  <si>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</si>
  <si>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</si>
  <si>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</si>
  <si>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</si>
  <si>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</si>
  <si>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</si>
  <si>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</si>
  <si>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</si>
  <si>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</si>
  <si>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</si>
  <si>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</si>
  <si>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</si>
  <si>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</si>
  <si>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</si>
  <si>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</si>
  <si>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</si>
  <si>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</si>
  <si>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</si>
  <si>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</si>
  <si>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</si>
  <si>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</si>
  <si>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</si>
  <si>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</si>
  <si>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</si>
  <si>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</si>
  <si>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</si>
  <si>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</si>
  <si>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</si>
  <si>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</si>
  <si>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</si>
  <si>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</si>
  <si>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</si>
  <si>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</si>
  <si>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</si>
  <si>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</si>
  <si>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</si>
  <si>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</si>
  <si>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</si>
  <si>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</si>
  <si>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</si>
  <si>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</si>
  <si>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</si>
  <si>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</si>
  <si>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</si>
  <si>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</si>
  <si>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</si>
  <si>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</si>
  <si>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</si>
  <si>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</si>
  <si>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</si>
  <si>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</si>
  <si>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</si>
  <si>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</si>
  <si>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</si>
  <si>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</si>
  <si>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</si>
  <si>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</si>
  <si>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</si>
  <si>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</si>
  <si>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</si>
  <si>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</si>
  <si>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</si>
  <si>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</si>
  <si>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</si>
  <si>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</si>
  <si>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</si>
  <si>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</si>
  <si>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</si>
  <si>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</si>
  <si>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</si>
  <si>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</si>
  <si>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</si>
  <si>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</si>
  <si>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</si>
  <si>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</si>
  <si>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</si>
  <si>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</si>
  <si>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</si>
  <si>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</si>
  <si>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</si>
  <si>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</si>
  <si>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</si>
  <si>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</si>
  <si>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</si>
  <si>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</si>
  <si>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</si>
  <si>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</si>
  <si>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</si>
  <si>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</si>
  <si>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</si>
  <si>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</si>
  <si>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</si>
  <si>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</si>
  <si>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</si>
  <si>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</si>
  <si>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</si>
  <si>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</si>
  <si>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</si>
  <si>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</si>
  <si>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</si>
  <si>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</si>
  <si>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</si>
  <si>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</si>
  <si>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</si>
  <si>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</si>
  <si>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</si>
  <si>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</si>
  <si>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</si>
  <si>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</si>
  <si>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</si>
  <si>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</si>
  <si>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</si>
  <si>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</si>
  <si>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</si>
  <si>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</si>
  <si>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</si>
  <si>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</si>
  <si>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</si>
  <si>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</si>
  <si>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</si>
  <si>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</si>
  <si>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</si>
  <si>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</si>
  <si>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</si>
  <si>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</si>
  <si>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</si>
  <si>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</si>
  <si>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</si>
  <si>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</si>
  <si>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</si>
  <si>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</si>
  <si>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</si>
  <si>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</si>
  <si>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</si>
  <si>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</si>
  <si>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</si>
  <si>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</si>
  <si>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</si>
  <si>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</si>
  <si>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</si>
  <si>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</si>
  <si>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</si>
  <si>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</si>
  <si>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</si>
  <si>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</si>
  <si>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</si>
  <si>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</si>
  <si>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</si>
  <si>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</si>
  <si>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</si>
  <si>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</si>
  <si>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</si>
  <si>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</si>
  <si>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</si>
  <si>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</si>
  <si>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</si>
  <si>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</si>
  <si>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</si>
  <si>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</si>
  <si>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</si>
  <si>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</si>
  <si>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</si>
  <si>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</si>
  <si>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</si>
  <si>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</si>
  <si>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</si>
  <si>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</si>
  <si>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</si>
  <si>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</si>
  <si>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</si>
  <si>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</si>
  <si>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</si>
  <si>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</si>
  <si>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</si>
  <si>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</si>
  <si>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</si>
  <si>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</si>
  <si>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</si>
  <si>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</si>
  <si>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</si>
  <si>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</si>
  <si>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</si>
  <si>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</si>
  <si>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</si>
  <si>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</si>
  <si>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</si>
  <si>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</si>
  <si>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</si>
  <si>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</si>
  <si>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</si>
  <si>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</si>
  <si>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</si>
  <si>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</si>
  <si>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</si>
  <si>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</si>
  <si>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</si>
  <si>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</si>
  <si>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</si>
  <si>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</si>
  <si>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</si>
  <si>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</si>
  <si>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</si>
  <si>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</si>
  <si>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</si>
  <si>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</si>
  <si>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</si>
  <si>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</si>
  <si>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</si>
  <si>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</si>
  <si>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</si>
  <si>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</si>
  <si>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</si>
  <si>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</si>
  <si>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</si>
  <si>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</si>
  <si>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</si>
  <si>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</si>
  <si>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</si>
  <si>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</si>
  <si>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</si>
  <si>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</si>
  <si>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</si>
  <si>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</si>
  <si>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</si>
  <si>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</si>
  <si>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</si>
  <si>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</si>
  <si>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</si>
  <si>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</si>
  <si>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</si>
  <si>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</si>
  <si>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</si>
  <si>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</si>
  <si>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</si>
  <si>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</si>
  <si>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</si>
  <si>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</si>
  <si>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</si>
  <si>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</si>
  <si>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</si>
  <si>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</si>
  <si>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</si>
  <si>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</si>
  <si>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</si>
  <si>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</si>
  <si>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</si>
  <si>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</si>
  <si>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</si>
  <si>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</si>
  <si>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</si>
  <si>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</si>
  <si>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</si>
  <si>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</si>
  <si>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</si>
  <si>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</si>
  <si>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</si>
  <si>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</si>
  <si>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</si>
  <si>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</si>
  <si>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</si>
  <si>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</si>
  <si>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</si>
  <si>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</si>
  <si>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</si>
  <si>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</si>
  <si>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</si>
  <si>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</si>
  <si>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</si>
  <si>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</si>
  <si>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</si>
  <si>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</si>
  <si>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</si>
  <si>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</si>
  <si>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</si>
  <si>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</si>
  <si>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</si>
  <si>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</si>
  <si>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</si>
  <si>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</si>
  <si>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</si>
  <si>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</si>
  <si>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</si>
  <si>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</si>
  <si>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</si>
  <si>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</si>
  <si>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</si>
  <si>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</si>
  <si>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</si>
  <si>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</si>
  <si>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</si>
  <si>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</si>
  <si>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</si>
  <si>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</si>
  <si>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</si>
  <si>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</si>
  <si>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</si>
  <si>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</si>
  <si>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</si>
  <si>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</si>
  <si>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</si>
  <si>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</si>
  <si>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</si>
  <si>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</si>
  <si>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</si>
  <si>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</si>
  <si>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</si>
  <si>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</si>
  <si>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</si>
  <si>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</si>
  <si>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</si>
  <si>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</si>
  <si>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</si>
  <si>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</si>
  <si>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</si>
  <si>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</si>
  <si>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</si>
  <si>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</si>
  <si>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</si>
  <si>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</si>
  <si>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</si>
  <si>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</si>
  <si>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</si>
  <si>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</si>
  <si>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</si>
  <si>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</si>
  <si>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</si>
  <si>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</si>
  <si>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</si>
  <si>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</si>
  <si>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</si>
  <si>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</si>
  <si>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</si>
  <si>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</si>
  <si>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</si>
  <si>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</si>
  <si>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</si>
  <si>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</si>
  <si>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</si>
  <si>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</si>
  <si>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</si>
  <si>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</si>
  <si>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</si>
  <si>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</si>
  <si>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</si>
  <si>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</si>
  <si>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</si>
  <si>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</si>
  <si>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</si>
  <si>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</si>
  <si>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</si>
  <si>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</si>
  <si>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</si>
  <si>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</si>
  <si>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</si>
  <si>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</si>
  <si>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</si>
  <si>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</si>
  <si>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</si>
  <si>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</si>
  <si>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</si>
  <si>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</si>
  <si>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</si>
  <si>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</si>
  <si>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</si>
  <si>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</si>
  <si>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</si>
  <si>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</si>
  <si>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</si>
  <si>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</si>
  <si>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</si>
  <si>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</si>
  <si>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</si>
  <si>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</si>
  <si>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</si>
  <si>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</si>
  <si>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</si>
  <si>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</si>
  <si>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</si>
  <si>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</si>
  <si>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</si>
  <si>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</si>
  <si>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</si>
  <si>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</si>
  <si>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</si>
  <si>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</si>
  <si>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</si>
  <si>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</si>
  <si>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</si>
  <si>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</si>
  <si>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</si>
  <si>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</si>
  <si>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</si>
  <si>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</si>
  <si>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</si>
  <si>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</si>
  <si>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</si>
  <si>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</si>
  <si>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</si>
  <si>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</si>
  <si>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</si>
  <si>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</si>
  <si>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</si>
  <si>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</si>
  <si>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</si>
  <si>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</si>
  <si>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</si>
  <si>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</si>
  <si>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</si>
  <si>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</si>
  <si>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</si>
  <si>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</si>
  <si>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</si>
  <si>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</si>
  <si>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</si>
  <si>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</si>
  <si>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</si>
  <si>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</si>
  <si>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</si>
  <si>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</si>
  <si>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</si>
  <si>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</si>
  <si>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</si>
  <si>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</si>
  <si>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</si>
  <si>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</si>
  <si>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</si>
  <si>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</si>
  <si>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</si>
  <si>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</si>
  <si>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</si>
  <si>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</si>
  <si>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</si>
  <si>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</si>
  <si>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</si>
  <si>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</si>
  <si>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</si>
  <si>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</si>
  <si>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</si>
  <si>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</si>
  <si>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</si>
  <si>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</si>
  <si>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</si>
  <si>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</si>
  <si>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</si>
  <si>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</si>
  <si>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</si>
  <si>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</si>
  <si>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</si>
  <si>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</si>
  <si>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</si>
  <si>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</si>
  <si>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</si>
  <si>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</si>
  <si>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</si>
  <si>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</si>
  <si>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</si>
  <si>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</si>
  <si>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</si>
  <si>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</si>
  <si>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</si>
  <si>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</si>
  <si>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</si>
  <si>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</si>
  <si>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</si>
  <si>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</si>
  <si>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</si>
  <si>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</si>
  <si>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</si>
  <si>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</si>
  <si>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</si>
  <si>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</si>
  <si>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</si>
  <si>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</si>
  <si>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</si>
  <si>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</si>
  <si>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</si>
  <si>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</si>
  <si>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</si>
  <si>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</si>
  <si>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</si>
  <si>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</si>
  <si>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</si>
  <si>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</si>
  <si>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</si>
  <si>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</si>
  <si>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</si>
  <si>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</si>
  <si>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</si>
  <si>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</si>
  <si>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</si>
  <si>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</si>
  <si>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</si>
  <si>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</si>
  <si>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</si>
  <si>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</si>
  <si>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</si>
  <si>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</si>
  <si>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</si>
  <si>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</si>
  <si>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</si>
  <si>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</si>
  <si>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</si>
  <si>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</si>
  <si>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</si>
  <si>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</si>
  <si>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</si>
  <si>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</si>
  <si>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</si>
  <si>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</si>
  <si>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</si>
  <si>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</si>
  <si>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</si>
  <si>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</si>
  <si>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</si>
  <si>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</si>
  <si>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</si>
  <si>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</si>
  <si>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</si>
  <si>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</si>
  <si>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</si>
  <si>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</si>
  <si>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</si>
  <si>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</si>
  <si>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</si>
  <si>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</si>
  <si>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</si>
  <si>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</si>
  <si>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</si>
  <si>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</si>
  <si>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</si>
  <si>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</si>
  <si>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</si>
  <si>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</si>
  <si>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</si>
  <si>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</si>
  <si>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</si>
  <si>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</si>
  <si>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</si>
  <si>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</si>
  <si>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</si>
  <si>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</si>
  <si>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</si>
  <si>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</si>
  <si>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</si>
  <si>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</si>
  <si>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</si>
  <si>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</si>
  <si>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</si>
  <si>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</si>
  <si>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</si>
  <si>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</si>
  <si>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</si>
  <si>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</si>
  <si>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</si>
  <si>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</si>
  <si>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</si>
  <si>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</si>
  <si>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</si>
  <si>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</si>
  <si>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</si>
  <si>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</si>
  <si>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</si>
  <si>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</si>
  <si>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</si>
  <si>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</si>
  <si>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</si>
  <si>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</si>
  <si>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</si>
  <si>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</si>
  <si>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</si>
  <si>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</si>
  <si>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</si>
  <si>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</si>
  <si>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</si>
  <si>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</si>
  <si>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</si>
  <si>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</si>
  <si>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</si>
  <si>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</si>
  <si>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</si>
  <si>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</si>
  <si>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</si>
  <si>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</si>
  <si>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</si>
  <si>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</si>
  <si>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</si>
  <si>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</si>
  <si>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</si>
  <si>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</si>
  <si>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</si>
  <si>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</si>
  <si>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</si>
  <si>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</si>
  <si>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</si>
  <si>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</si>
  <si>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</si>
  <si>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</si>
  <si>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</si>
  <si>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</si>
  <si>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</si>
  <si>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</si>
  <si>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</si>
  <si>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</si>
  <si>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</si>
  <si>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</si>
  <si>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</si>
  <si>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</si>
  <si>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</si>
  <si>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</si>
  <si>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</si>
  <si>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</si>
  <si>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</si>
  <si>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</si>
  <si>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</si>
  <si>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</si>
  <si>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</si>
  <si>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</si>
  <si>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</si>
  <si>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</si>
  <si>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</si>
  <si>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</si>
  <si>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</si>
  <si>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</si>
  <si>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</si>
  <si>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</si>
  <si>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</si>
  <si>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</si>
  <si>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</si>
  <si>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</si>
  <si>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</si>
  <si>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</si>
  <si>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</si>
  <si>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</si>
  <si>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</si>
  <si>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</si>
  <si>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</si>
  <si>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</si>
  <si>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</si>
  <si>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</si>
  <si>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</si>
  <si>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</si>
  <si>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</si>
  <si>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</si>
  <si>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</si>
  <si>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</si>
  <si>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</si>
  <si>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</si>
  <si>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</si>
  <si>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</si>
  <si>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</si>
  <si>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</si>
  <si>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</si>
  <si>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</si>
  <si>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</si>
  <si>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</si>
  <si>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</si>
  <si>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</si>
  <si>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</si>
  <si>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</si>
  <si>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</si>
  <si>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</si>
  <si>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</si>
  <si>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</si>
  <si>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</si>
  <si>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</si>
  <si>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</si>
  <si>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</si>
  <si>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</si>
  <si>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</si>
  <si>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</si>
  <si>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</si>
  <si>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</si>
  <si>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</si>
  <si>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</si>
  <si>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</si>
  <si>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</si>
  <si>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</si>
  <si>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</si>
  <si>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</si>
  <si>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</si>
  <si>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</si>
  <si>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</si>
  <si>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</si>
  <si>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</si>
  <si>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</si>
  <si>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</si>
  <si>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</si>
  <si>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</si>
  <si>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</si>
  <si>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</si>
  <si>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</si>
  <si>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</si>
  <si>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</si>
  <si>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</si>
  <si>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</si>
  <si>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</si>
  <si>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</si>
  <si>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</si>
  <si>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</si>
  <si>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</si>
  <si>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</si>
  <si>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</si>
  <si>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</si>
  <si>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</si>
  <si>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</si>
  <si>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</si>
  <si>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</si>
  <si>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</si>
  <si>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</si>
  <si>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</si>
  <si>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</si>
  <si>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</si>
  <si>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</si>
  <si>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</si>
  <si>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</si>
  <si>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</si>
  <si>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</si>
  <si>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</si>
  <si>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</si>
  <si>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</si>
  <si>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</si>
  <si>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</si>
  <si>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</si>
  <si>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</si>
  <si>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</si>
  <si>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</si>
  <si>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</si>
  <si>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</si>
  <si>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</si>
  <si>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</si>
  <si>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</si>
  <si>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</si>
  <si>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</si>
  <si>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</si>
  <si>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</si>
  <si>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</si>
  <si>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</si>
  <si>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</si>
  <si>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</si>
  <si>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</si>
  <si>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</si>
  <si>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</si>
  <si>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</si>
  <si>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</si>
  <si>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</si>
  <si>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</si>
  <si>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</si>
  <si>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</si>
  <si>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</si>
  <si>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</si>
  <si>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</si>
  <si>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</si>
  <si>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</si>
  <si>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</si>
  <si>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</si>
  <si>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</si>
  <si>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</si>
  <si>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</si>
  <si>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</si>
  <si>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</si>
  <si>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</si>
  <si>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</si>
  <si>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</si>
  <si>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</si>
  <si>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</si>
  <si>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</si>
  <si>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</si>
  <si>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</si>
  <si>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</si>
  <si>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</si>
  <si>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</si>
  <si>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</si>
  <si>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</si>
  <si>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</si>
  <si>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</si>
  <si>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</si>
  <si>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</si>
  <si>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</si>
  <si>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</si>
  <si>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</si>
  <si>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</si>
  <si>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</si>
  <si>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</si>
  <si>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</si>
  <si>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</si>
  <si>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</si>
  <si>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</si>
  <si>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</si>
  <si>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</si>
  <si>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</si>
  <si>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</si>
  <si>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</si>
  <si>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</si>
  <si>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</si>
  <si>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</si>
  <si>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</si>
  <si>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</si>
  <si>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</si>
  <si>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</si>
  <si>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</si>
  <si>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</si>
  <si>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</si>
  <si>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</si>
  <si>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</si>
  <si>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</si>
  <si>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</si>
  <si>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</si>
  <si>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</si>
  <si>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</si>
  <si>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</si>
  <si>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</si>
  <si>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</si>
  <si>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</si>
  <si>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</si>
  <si>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</si>
  <si>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</si>
  <si>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</si>
  <si>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</si>
  <si>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</si>
  <si>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</si>
  <si>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</si>
  <si>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</si>
  <si>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</si>
  <si>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</si>
  <si>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</si>
  <si>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</si>
  <si>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</si>
  <si>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</si>
  <si>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</si>
  <si>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</si>
  <si>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</si>
  <si>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</si>
  <si>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</si>
  <si>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</si>
  <si>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</si>
  <si>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</si>
  <si>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</si>
  <si>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</si>
  <si>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</si>
  <si>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</si>
  <si>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</si>
  <si>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</si>
  <si>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</si>
  <si>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</si>
  <si>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</si>
  <si>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</si>
  <si>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</si>
  <si>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</si>
  <si>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</si>
  <si>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</si>
  <si>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</si>
  <si>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</si>
  <si>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</si>
  <si>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</si>
  <si>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</si>
  <si>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</si>
  <si>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</si>
  <si>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</si>
  <si>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</si>
  <si>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</si>
  <si>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</si>
  <si>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</si>
  <si>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</si>
  <si>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</si>
  <si>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</si>
  <si>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</si>
  <si>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</si>
  <si>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</si>
  <si>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</si>
  <si>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</si>
  <si>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</si>
  <si>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</si>
  <si>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</si>
  <si>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</si>
  <si>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</si>
  <si>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</si>
  <si>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</si>
  <si>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</si>
  <si>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</si>
  <si>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</si>
  <si>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</si>
  <si>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</si>
  <si>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</si>
  <si>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</si>
  <si>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</si>
  <si>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</si>
  <si>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</si>
  <si>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</si>
  <si>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</si>
  <si>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</si>
  <si>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</si>
  <si>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</si>
  <si>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</si>
  <si>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</si>
  <si>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</si>
  <si>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</si>
  <si>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</si>
  <si>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</si>
  <si>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</si>
  <si>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</si>
  <si>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</si>
  <si>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</si>
  <si>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</si>
  <si>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</si>
  <si>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</si>
  <si>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</si>
  <si>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</si>
  <si>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</si>
  <si>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</si>
  <si>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</si>
  <si>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</si>
  <si>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</si>
  <si>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</si>
  <si>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</si>
  <si>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</si>
  <si>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</si>
  <si>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</si>
  <si>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</si>
  <si>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</si>
  <si>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</si>
  <si>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</si>
  <si>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</si>
  <si>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</si>
  <si>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</si>
  <si>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</si>
  <si>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</si>
  <si>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</si>
  <si>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</si>
  <si>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</si>
  <si>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</si>
  <si>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</si>
  <si>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</si>
  <si>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</si>
  <si>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</si>
  <si>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</si>
  <si>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</si>
  <si>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</si>
  <si>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</si>
  <si>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</si>
  <si>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</si>
  <si>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</si>
  <si>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</si>
  <si>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</si>
  <si>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</si>
  <si>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</si>
  <si>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</si>
  <si>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</si>
  <si>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</si>
  <si>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</si>
  <si>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</si>
  <si>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</si>
  <si>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</si>
  <si>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</si>
  <si>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</si>
  <si>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</si>
  <si>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</si>
  <si>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</si>
  <si>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</si>
  <si>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</si>
  <si>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</si>
  <si>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</si>
  <si>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</si>
  <si>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</si>
  <si>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</si>
  <si>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</si>
  <si>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</si>
  <si>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</si>
  <si>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</si>
  <si>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</si>
  <si>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</si>
  <si>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</si>
  <si>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</si>
  <si>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</si>
  <si>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</si>
  <si>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</si>
  <si>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</si>
  <si>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</si>
  <si>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</si>
  <si>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</si>
  <si>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</si>
  <si>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</si>
  <si>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</si>
  <si>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</si>
  <si>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</si>
  <si>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</si>
  <si>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</si>
  <si>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</si>
  <si>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</si>
  <si>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</si>
  <si>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</si>
  <si>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</si>
  <si>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</si>
  <si>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</si>
  <si>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</si>
  <si>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</si>
  <si>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</si>
  <si>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</si>
  <si>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</si>
  <si>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</si>
  <si>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</si>
  <si>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</si>
  <si>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</si>
  <si>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</si>
  <si>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</si>
  <si>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</si>
  <si>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</si>
  <si>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</si>
  <si>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</si>
  <si>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</si>
  <si>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</si>
  <si>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</si>
  <si>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</si>
  <si>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</si>
  <si>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</si>
  <si>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</si>
  <si>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</si>
  <si>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</si>
  <si>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</si>
  <si>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</si>
  <si>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</si>
  <si>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</si>
  <si>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</si>
  <si>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</si>
  <si>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</si>
  <si>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</si>
  <si>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</si>
  <si>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</si>
  <si>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</si>
  <si>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</si>
  <si>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</si>
  <si>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</si>
  <si>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</si>
  <si>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</si>
  <si>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</si>
  <si>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</si>
  <si>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</si>
  <si>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</si>
  <si>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</si>
  <si>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</si>
  <si>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</si>
  <si>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</si>
  <si>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</si>
  <si>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</si>
  <si>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</si>
  <si>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</si>
  <si>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</si>
  <si>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</si>
  <si>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</si>
  <si>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</si>
  <si>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</si>
  <si>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</si>
  <si>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</si>
  <si>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</si>
  <si>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</si>
  <si>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</si>
  <si>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</si>
  <si>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</si>
  <si>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</si>
  <si>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</si>
  <si>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</si>
  <si>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</si>
  <si>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</si>
  <si>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</si>
  <si>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</si>
  <si>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</si>
  <si>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</si>
  <si>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</si>
  <si>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</si>
  <si>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</si>
  <si>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</si>
  <si>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</si>
  <si>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</si>
  <si>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</si>
  <si>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</si>
  <si>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</si>
  <si>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</si>
  <si>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</si>
  <si>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</si>
  <si>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</si>
  <si>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</si>
  <si>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</si>
  <si>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</si>
  <si>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</si>
  <si>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</si>
  <si>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</si>
  <si>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</si>
  <si>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</si>
  <si>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</si>
  <si>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</si>
  <si>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</si>
  <si>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</si>
  <si>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</si>
  <si>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</si>
  <si>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</si>
  <si>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</si>
  <si>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</si>
  <si>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</si>
  <si>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</si>
  <si>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</si>
  <si>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</si>
  <si>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</si>
  <si>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</si>
  <si>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</si>
  <si>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</si>
  <si>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</si>
  <si>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</si>
  <si>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</si>
  <si>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</si>
  <si>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</si>
  <si>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</si>
  <si>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</si>
  <si>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</si>
  <si>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</si>
  <si>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</si>
  <si>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</si>
  <si>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</si>
  <si>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</si>
  <si>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</si>
  <si>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</si>
  <si>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</si>
  <si>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</si>
  <si>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</si>
  <si>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</si>
  <si>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</si>
  <si>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</si>
  <si>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</si>
  <si>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</si>
  <si>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</si>
  <si>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</si>
  <si>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</si>
  <si>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</si>
  <si>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</si>
  <si>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</si>
  <si>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</si>
  <si>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</si>
  <si>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</si>
  <si>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</si>
  <si>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</si>
  <si>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</si>
  <si>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</si>
  <si>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</si>
  <si>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</si>
  <si>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</si>
  <si>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</si>
  <si>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</si>
  <si>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</si>
  <si>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</si>
  <si>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</si>
  <si>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</si>
  <si>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</si>
  <si>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</si>
  <si>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</si>
  <si>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</si>
  <si>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</si>
  <si>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</si>
  <si>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</si>
  <si>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</si>
  <si>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</si>
  <si>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</si>
  <si>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</si>
  <si>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</si>
  <si>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</si>
  <si>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</si>
  <si>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</si>
  <si>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</si>
  <si>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</si>
  <si>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</si>
  <si>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</si>
  <si>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</si>
  <si>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</si>
  <si>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</si>
  <si>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</si>
  <si>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</si>
  <si>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</si>
  <si>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</si>
  <si>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</si>
  <si>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</si>
  <si>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</si>
  <si>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</si>
  <si>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</si>
  <si>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</si>
  <si>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</si>
  <si>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</si>
  <si>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</si>
  <si>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</si>
  <si>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</si>
  <si>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</si>
  <si>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</si>
  <si>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</si>
  <si>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</si>
  <si>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</si>
  <si>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</si>
  <si>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</si>
  <si>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</si>
  <si>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</si>
  <si>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</si>
  <si>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</si>
  <si>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</si>
  <si>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</si>
  <si>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</si>
  <si>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</si>
  <si>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</si>
  <si>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</si>
  <si>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</si>
  <si>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</si>
  <si>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</si>
  <si>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</si>
  <si>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</si>
  <si>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</si>
  <si>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</si>
  <si>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</si>
  <si>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</si>
  <si>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</si>
  <si>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</si>
  <si>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</si>
  <si>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</si>
  <si>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</si>
  <si>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</si>
  <si>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</si>
  <si>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</si>
  <si>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</si>
  <si>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</si>
  <si>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</si>
  <si>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</si>
  <si>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</si>
  <si>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</si>
  <si>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</si>
  <si>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</si>
  <si>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</si>
  <si>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</si>
  <si>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</si>
  <si>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</si>
  <si>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</si>
  <si>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</si>
  <si>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</si>
  <si>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</si>
  <si>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</si>
  <si>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</si>
  <si>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</si>
  <si>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</si>
  <si>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</si>
  <si>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</si>
  <si>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</si>
  <si>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</si>
  <si>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</si>
  <si>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</si>
  <si>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</si>
  <si>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</si>
  <si>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</si>
  <si>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</si>
  <si>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</si>
  <si>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</si>
  <si>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</si>
  <si>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</si>
  <si>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</si>
  <si>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</si>
  <si>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</si>
  <si>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</si>
  <si>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</si>
  <si>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</si>
  <si>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</si>
  <si>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</si>
  <si>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</si>
  <si>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</si>
  <si>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</si>
  <si>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</si>
  <si>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</si>
  <si>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</si>
  <si>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</si>
  <si>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</si>
  <si>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</si>
  <si>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</si>
  <si>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</si>
  <si>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</si>
  <si>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</si>
  <si>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</si>
  <si>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</si>
  <si>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</si>
  <si>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</si>
  <si>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</si>
  <si>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</si>
  <si>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</si>
  <si>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</si>
  <si>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</si>
  <si>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</si>
  <si>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</si>
  <si>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</si>
  <si>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</si>
  <si>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</si>
  <si>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</si>
  <si>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</si>
  <si>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</si>
  <si>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</si>
  <si>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</si>
  <si>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</si>
  <si>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</si>
  <si>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</si>
  <si>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</si>
  <si>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</si>
  <si>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</si>
  <si>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</si>
  <si>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</si>
  <si>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</si>
  <si>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</si>
  <si>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</si>
  <si>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</si>
  <si>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</si>
  <si>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</si>
  <si>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</si>
  <si>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</si>
  <si>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</si>
  <si>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</si>
  <si>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</si>
  <si>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</si>
  <si>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</si>
  <si>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</si>
  <si>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</si>
  <si>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</si>
  <si>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</si>
  <si>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</si>
  <si>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</si>
  <si>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</si>
  <si>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</si>
  <si>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</si>
  <si>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</si>
  <si>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</si>
  <si>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</si>
  <si>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</si>
  <si>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</si>
  <si>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</si>
  <si>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</si>
  <si>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</si>
  <si>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</si>
  <si>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</si>
  <si>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</si>
  <si>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</si>
  <si>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</si>
  <si>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</si>
  <si>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</si>
  <si>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</si>
  <si>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</si>
  <si>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</si>
  <si>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</si>
  <si>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</si>
  <si>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</si>
  <si>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</si>
  <si>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</si>
  <si>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</si>
  <si>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</si>
  <si>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</si>
  <si>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</si>
  <si>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</si>
  <si>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</si>
  <si>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</si>
  <si>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</si>
  <si>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</si>
  <si>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</si>
  <si>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</si>
  <si>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</si>
  <si>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</si>
  <si>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</si>
  <si>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</si>
  <si>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</si>
  <si>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</si>
  <si>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</si>
  <si>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</si>
  <si>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</si>
  <si>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</si>
  <si>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</si>
  <si>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</si>
  <si>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</si>
  <si>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</si>
  <si>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</si>
  <si>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</si>
  <si>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</si>
  <si>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</si>
  <si>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</si>
  <si>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</si>
  <si>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</si>
  <si>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</si>
  <si>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</si>
  <si>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</si>
  <si>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</si>
  <si>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</si>
  <si>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</si>
  <si>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</si>
  <si>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</si>
  <si>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</si>
  <si>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</si>
  <si>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</si>
  <si>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</si>
  <si>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</si>
  <si>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</si>
  <si>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</si>
  <si>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</si>
  <si>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</si>
  <si>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</si>
  <si>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</si>
  <si>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</si>
  <si>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</si>
  <si>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</si>
  <si>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</si>
  <si>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</si>
  <si>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</si>
  <si>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</si>
  <si>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</si>
  <si>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</si>
  <si>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</si>
  <si>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</si>
  <si>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</si>
  <si>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</si>
  <si>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</si>
  <si>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</si>
  <si>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</si>
  <si>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</si>
  <si>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</si>
  <si>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</si>
  <si>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</si>
  <si>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</si>
  <si>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</si>
  <si>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</si>
  <si>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</si>
  <si>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</si>
  <si>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</si>
  <si>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</si>
  <si>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</si>
  <si>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</si>
  <si>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</si>
  <si>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</si>
  <si>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</si>
  <si>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</si>
  <si>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</si>
  <si>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</si>
  <si>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</si>
  <si>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</si>
  <si>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</si>
  <si>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</si>
  <si>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</si>
  <si>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</si>
  <si>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</si>
  <si>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</si>
  <si>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</si>
  <si>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</si>
  <si>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</si>
  <si>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</si>
  <si>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</si>
  <si>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</si>
  <si>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</si>
  <si>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</si>
  <si>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</si>
  <si>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</si>
  <si>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</si>
  <si>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</si>
  <si>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</si>
  <si>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</si>
  <si>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</si>
  <si>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</si>
  <si>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</si>
  <si>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</si>
  <si>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</si>
  <si>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</si>
  <si>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</si>
  <si>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</si>
  <si>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</si>
  <si>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</si>
  <si>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</si>
  <si>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</si>
  <si>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</si>
  <si>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</si>
  <si>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</si>
  <si>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</si>
  <si>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</si>
  <si>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</si>
  <si>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</si>
  <si>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</si>
  <si>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</si>
  <si>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</si>
  <si>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</si>
  <si>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</si>
  <si>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</si>
  <si>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</si>
  <si>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</si>
  <si>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</si>
  <si>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</si>
  <si>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</si>
  <si>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</si>
  <si>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</si>
  <si>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</si>
  <si>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</si>
  <si>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</si>
  <si>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</si>
  <si>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</si>
  <si>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</si>
  <si>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</si>
  <si>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</si>
  <si>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</si>
  <si>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</si>
  <si>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</si>
  <si>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</si>
  <si>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</si>
  <si>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</si>
  <si>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</si>
  <si>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</si>
  <si>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</si>
  <si>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</si>
  <si>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</si>
  <si>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</si>
  <si>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</si>
  <si>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</si>
  <si>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</si>
  <si>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</si>
  <si>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</si>
  <si>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</si>
  <si>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</si>
  <si>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</si>
  <si>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</si>
  <si>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</si>
  <si>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</si>
  <si>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</si>
  <si>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</si>
  <si>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</si>
  <si>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</si>
  <si>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</si>
  <si>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</si>
  <si>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</si>
  <si>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</si>
  <si>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</si>
  <si>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</si>
  <si>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</si>
  <si>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</si>
  <si>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</si>
  <si>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</si>
  <si>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</si>
  <si>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</si>
  <si>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</si>
  <si>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</si>
  <si>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</si>
  <si>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</si>
  <si>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</si>
  <si>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</si>
  <si>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</si>
  <si>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</si>
  <si>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</si>
  <si>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</si>
  <si>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</si>
  <si>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</si>
  <si>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</si>
  <si>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</si>
  <si>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</si>
  <si>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</si>
  <si>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</si>
  <si>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</si>
  <si>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</si>
  <si>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</si>
  <si>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</si>
  <si>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</si>
  <si>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</si>
  <si>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</si>
  <si>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</si>
  <si>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</si>
  <si>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</si>
  <si>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</si>
  <si>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</si>
  <si>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</si>
  <si>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</si>
  <si>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</si>
  <si>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</si>
  <si>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</si>
  <si>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</si>
  <si>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</si>
  <si>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</si>
  <si>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</si>
  <si>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</si>
  <si>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</si>
  <si>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</si>
  <si>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</si>
  <si>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</si>
  <si>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</si>
  <si>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</si>
  <si>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</si>
  <si>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</si>
  <si>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</si>
  <si>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</si>
  <si>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</si>
  <si>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</si>
  <si>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</si>
  <si>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</si>
  <si>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</si>
  <si>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</si>
  <si>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</si>
  <si>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</si>
  <si>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</si>
  <si>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</si>
  <si>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</si>
  <si>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</si>
  <si>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</si>
  <si>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</si>
  <si>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</si>
  <si>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</si>
  <si>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</si>
  <si>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</si>
  <si>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</si>
  <si>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</si>
  <si>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</si>
  <si>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</si>
  <si>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</si>
  <si>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</si>
  <si>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</si>
  <si>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</si>
  <si>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</si>
  <si>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</si>
  <si>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</si>
  <si>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</si>
  <si>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</si>
  <si>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</si>
  <si>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</si>
  <si>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</si>
  <si>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</si>
  <si>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</si>
  <si>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</si>
  <si>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</si>
  <si>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</si>
  <si>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</si>
  <si>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</si>
  <si>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</si>
  <si>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</si>
  <si>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</si>
  <si>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</si>
  <si>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</si>
  <si>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</si>
  <si>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</si>
  <si>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</si>
  <si>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</si>
  <si>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</si>
  <si>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</si>
  <si>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</si>
  <si>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</si>
  <si>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</si>
  <si>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</si>
  <si>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</si>
  <si>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</si>
  <si>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</si>
  <si>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</si>
  <si>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</si>
  <si>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</si>
  <si>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</si>
  <si>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</si>
  <si>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</si>
  <si>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</si>
  <si>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</si>
  <si>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</si>
  <si>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</si>
  <si>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</si>
  <si>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</si>
  <si>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</si>
  <si>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</si>
  <si>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</si>
  <si>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</si>
  <si>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</si>
  <si>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</si>
  <si>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</si>
  <si>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</si>
  <si>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</si>
  <si>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</si>
  <si>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</si>
  <si>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</si>
  <si>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</si>
  <si>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</si>
  <si>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</si>
  <si>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</si>
  <si>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</si>
  <si>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</si>
  <si>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</si>
  <si>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</si>
  <si>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</si>
  <si>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</si>
  <si>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</si>
  <si>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</si>
  <si>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</si>
  <si>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</si>
  <si>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</si>
  <si>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</si>
  <si>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</si>
  <si>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</si>
  <si>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</si>
  <si>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</si>
  <si>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</si>
  <si>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</si>
  <si>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</si>
  <si>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</si>
  <si>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</si>
  <si>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</si>
  <si>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</si>
  <si>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</si>
  <si>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</si>
  <si>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</si>
  <si>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</si>
  <si>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</si>
  <si>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</si>
  <si>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</si>
  <si>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</si>
  <si>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</si>
  <si>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</si>
  <si>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</si>
  <si>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</si>
  <si>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</si>
  <si>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</si>
  <si>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</si>
  <si>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</si>
  <si>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</si>
  <si>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</si>
  <si>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</si>
  <si>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</si>
  <si>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</si>
  <si>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</si>
  <si>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</si>
  <si>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</si>
  <si>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</si>
  <si>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</si>
  <si>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</si>
  <si>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</si>
  <si>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</si>
  <si>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</si>
  <si>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</si>
  <si>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</si>
  <si>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</si>
  <si>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</si>
  <si>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</si>
  <si>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</si>
  <si>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</si>
  <si>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</si>
  <si>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</si>
  <si>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</si>
  <si>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</si>
  <si>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</si>
  <si>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</si>
  <si>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</si>
  <si>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</si>
  <si>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</si>
  <si>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</si>
  <si>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</si>
  <si>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</si>
  <si>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</si>
  <si>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</si>
  <si>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</si>
  <si>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</si>
  <si>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</si>
  <si>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</si>
  <si>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</si>
  <si>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</si>
  <si>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</si>
  <si>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</si>
  <si>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</si>
  <si>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</si>
  <si>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</si>
  <si>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</si>
  <si>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</si>
  <si>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</si>
  <si>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</si>
  <si>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</si>
  <si>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</si>
  <si>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</si>
  <si>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</si>
  <si>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</si>
  <si>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</si>
  <si>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</si>
  <si>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</si>
  <si>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</si>
  <si>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</si>
  <si>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</si>
  <si>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</si>
  <si>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</si>
  <si>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</si>
  <si>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</si>
  <si>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</si>
  <si>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</si>
  <si>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</si>
  <si>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</si>
  <si>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</si>
  <si>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</si>
  <si>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</si>
  <si>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</si>
  <si>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</si>
  <si>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</si>
  <si>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</si>
  <si>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</si>
  <si>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</si>
  <si>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</si>
  <si>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</si>
  <si>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</si>
  <si>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</si>
  <si>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</si>
  <si>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</si>
  <si>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</si>
  <si>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</si>
  <si>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</si>
  <si>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</si>
  <si>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</si>
  <si>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</si>
  <si>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</si>
  <si>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</si>
  <si>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</si>
  <si>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</si>
  <si>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</si>
  <si>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</si>
  <si>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</si>
  <si>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</si>
  <si>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</si>
  <si>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</si>
  <si>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</si>
  <si>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</si>
  <si>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</si>
  <si>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</si>
  <si>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</si>
  <si>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</si>
  <si>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</si>
  <si>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</si>
  <si>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</si>
  <si>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</si>
  <si>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</si>
  <si>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</si>
  <si>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</si>
  <si>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</si>
  <si>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</si>
  <si>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</si>
  <si>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</si>
  <si>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</si>
  <si>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</si>
  <si>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</si>
  <si>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</si>
  <si>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</si>
  <si>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</si>
  <si>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</si>
  <si>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</si>
  <si>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</si>
  <si>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</si>
  <si>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</si>
  <si>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</si>
  <si>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</si>
  <si>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</si>
  <si>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</si>
  <si>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</si>
  <si>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</si>
  <si>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</si>
  <si>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</si>
  <si>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</si>
  <si>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</si>
  <si>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</si>
  <si>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</si>
  <si>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</si>
  <si>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</si>
  <si>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</si>
  <si>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</si>
  <si>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</si>
  <si>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</si>
  <si>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</si>
  <si>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</si>
  <si>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</si>
  <si>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</si>
  <si>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</si>
  <si>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</si>
  <si>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</si>
  <si>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</si>
  <si>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</si>
  <si>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</si>
  <si>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</si>
  <si>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</si>
  <si>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</si>
  <si>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</si>
  <si>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</si>
  <si>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</si>
  <si>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</si>
  <si>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</si>
  <si>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</si>
  <si>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</si>
  <si>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</si>
  <si>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</si>
  <si>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</si>
  <si>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</si>
  <si>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</si>
  <si>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</si>
  <si>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</si>
  <si>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</si>
  <si>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</si>
  <si>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</si>
  <si>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</si>
  <si>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</si>
  <si>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</si>
  <si>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</si>
  <si>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</si>
  <si>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</si>
  <si>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</si>
  <si>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</si>
  <si>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</si>
  <si>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</si>
  <si>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</si>
  <si>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</si>
  <si>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</si>
  <si>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</si>
  <si>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</si>
  <si>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</si>
  <si>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</si>
  <si>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</si>
  <si>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</si>
  <si>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</si>
  <si>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</si>
  <si>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</si>
  <si>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</si>
  <si>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</si>
  <si>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</si>
  <si>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</si>
  <si>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</si>
  <si>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</si>
  <si>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</si>
  <si>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</si>
  <si>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</si>
  <si>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</si>
  <si>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</si>
  <si>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</si>
  <si>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</si>
  <si>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</si>
  <si>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</si>
  <si>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</si>
  <si>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</si>
  <si>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</si>
  <si>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</si>
  <si>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</si>
  <si>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</si>
  <si>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</si>
  <si>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</si>
  <si>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</si>
  <si>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</si>
  <si>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</si>
  <si>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</si>
  <si>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</si>
  <si>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</si>
  <si>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</si>
  <si>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</si>
  <si>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</si>
  <si>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</si>
  <si>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</si>
  <si>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</si>
  <si>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</si>
  <si>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</si>
  <si>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</si>
  <si>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</si>
  <si>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</si>
  <si>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</si>
  <si>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</si>
  <si>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</si>
  <si>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</si>
  <si>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</si>
  <si>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</si>
  <si>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</si>
  <si>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</si>
  <si>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</si>
  <si>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</si>
  <si>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</si>
  <si>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</si>
  <si>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</si>
  <si>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</si>
  <si>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</si>
  <si>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</si>
  <si>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</si>
  <si>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</si>
  <si>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</si>
  <si>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</si>
  <si>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</si>
  <si>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</si>
  <si>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</si>
  <si>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</si>
  <si>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</si>
  <si>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</si>
  <si>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</si>
  <si>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</si>
  <si>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</si>
  <si>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</si>
  <si>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</si>
  <si>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</si>
  <si>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</si>
  <si>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</si>
  <si>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</si>
  <si>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</si>
  <si>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</si>
  <si>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</si>
  <si>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</si>
  <si>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</si>
  <si>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</si>
  <si>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</si>
  <si>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</si>
  <si>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</si>
  <si>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</si>
  <si>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</si>
  <si>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</si>
  <si>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</si>
  <si>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</si>
  <si>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</si>
  <si>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</si>
  <si>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</si>
  <si>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</si>
  <si>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</si>
  <si>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</si>
  <si>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</si>
  <si>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</si>
  <si>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</si>
  <si>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</si>
  <si>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</si>
  <si>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</si>
  <si>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</si>
  <si>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</si>
  <si>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</si>
  <si>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</si>
  <si>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</si>
  <si>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</si>
  <si>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</si>
  <si>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</si>
  <si>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</si>
  <si>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</si>
  <si>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</si>
  <si>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</si>
  <si>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</si>
  <si>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</si>
  <si>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</si>
  <si>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</si>
  <si>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</si>
  <si>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</si>
  <si>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</si>
  <si>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</si>
  <si>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</si>
  <si>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</si>
  <si>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</si>
  <si>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</si>
  <si>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</si>
  <si>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</si>
  <si>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</si>
  <si>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</si>
  <si>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</si>
  <si>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</si>
  <si>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</si>
  <si>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</si>
  <si>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</si>
  <si>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</si>
  <si>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</si>
  <si>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</si>
  <si>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</si>
  <si>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</si>
  <si>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</si>
  <si>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</si>
  <si>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</si>
  <si>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</si>
  <si>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</si>
  <si>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</si>
  <si>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</si>
  <si>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</si>
  <si>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</si>
  <si>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</si>
  <si>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</si>
  <si>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</si>
  <si>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</si>
  <si>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</si>
  <si>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</si>
  <si>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</si>
  <si>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</si>
  <si>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</si>
  <si>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</si>
  <si>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</si>
  <si>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</si>
  <si>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</si>
  <si>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</si>
  <si>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</si>
  <si>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</si>
  <si>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</si>
  <si>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</si>
  <si>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</si>
  <si>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</si>
  <si>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</si>
  <si>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</si>
  <si>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</si>
  <si>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</si>
  <si>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</si>
  <si>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</si>
  <si>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</si>
  <si>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</si>
  <si>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</si>
  <si>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</si>
  <si>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</si>
  <si>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</si>
  <si>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</si>
  <si>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</si>
  <si>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</si>
  <si>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</si>
  <si>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</si>
  <si>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</si>
  <si>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</si>
  <si>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</si>
  <si>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</si>
  <si>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</si>
  <si>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</si>
  <si>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</si>
  <si>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</si>
  <si>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</si>
  <si>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</si>
  <si>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</si>
  <si>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</si>
  <si>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</si>
  <si>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</si>
  <si>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</si>
  <si>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</si>
  <si>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</si>
  <si>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</si>
  <si>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</si>
  <si>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</si>
  <si>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</si>
  <si>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</si>
  <si>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</si>
  <si>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</si>
  <si>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</si>
  <si>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</si>
  <si>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</si>
  <si>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</si>
  <si>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</si>
  <si>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</si>
  <si>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</si>
  <si>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</si>
  <si>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</si>
  <si>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</si>
  <si>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</si>
  <si>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</si>
  <si>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</si>
  <si>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</si>
  <si>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</si>
  <si>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</si>
  <si>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</si>
  <si>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</si>
  <si>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</si>
  <si>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</si>
  <si>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</si>
  <si>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</si>
  <si>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</si>
  <si>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</si>
  <si>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</si>
  <si>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</si>
  <si>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</si>
  <si>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</si>
  <si>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</si>
  <si>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</si>
  <si>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</si>
  <si>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</si>
  <si>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</si>
  <si>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</si>
  <si>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</si>
  <si>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</si>
  <si>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</si>
  <si>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</si>
  <si>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</si>
  <si>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</si>
  <si>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</si>
  <si>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</si>
  <si>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</si>
  <si>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</si>
  <si>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</si>
  <si>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</si>
  <si>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</si>
  <si>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</si>
  <si>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</si>
  <si>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</si>
  <si>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</si>
  <si>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</si>
  <si>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</si>
  <si>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</si>
  <si>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</si>
  <si>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</si>
  <si>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</si>
  <si>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</si>
  <si>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</si>
  <si>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</si>
  <si>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</si>
  <si>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</si>
  <si>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</si>
  <si>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</si>
  <si>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</si>
  <si>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</si>
  <si>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</si>
  <si>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</si>
  <si>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</si>
  <si>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</si>
  <si>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</si>
  <si>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</si>
  <si>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</si>
  <si>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</si>
  <si>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</si>
  <si>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</si>
  <si>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</si>
  <si>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</si>
  <si>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</si>
  <si>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</si>
  <si>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</si>
  <si>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</si>
  <si>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</si>
  <si>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</si>
  <si>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</si>
  <si>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</si>
  <si>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</si>
  <si>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</si>
  <si>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</si>
  <si>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</si>
  <si>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</si>
  <si>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</si>
  <si>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</si>
  <si>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</si>
  <si>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</si>
  <si>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</si>
  <si>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</si>
  <si>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</si>
  <si>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</si>
  <si>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</si>
  <si>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</si>
  <si>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</si>
  <si>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</si>
  <si>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</si>
  <si>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</si>
  <si>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</si>
  <si>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</si>
  <si>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</si>
  <si>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</si>
  <si>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</si>
  <si>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</si>
  <si>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</si>
  <si>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</si>
  <si>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</si>
  <si>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</si>
  <si>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</si>
  <si>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</si>
  <si>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</si>
  <si>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</si>
  <si>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</si>
  <si>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</si>
  <si>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</si>
  <si>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</si>
  <si>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</si>
  <si>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</si>
  <si>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</si>
  <si>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</si>
  <si>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</si>
  <si>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</si>
  <si>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</si>
  <si>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</si>
  <si>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</si>
  <si>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</si>
  <si>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</si>
  <si>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</si>
  <si>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</si>
  <si>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</si>
  <si>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</si>
  <si>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</si>
  <si>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</si>
  <si>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</si>
  <si>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</si>
  <si>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</si>
  <si>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</si>
  <si>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</si>
  <si>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</si>
  <si>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</si>
  <si>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</si>
  <si>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</si>
  <si>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</si>
  <si>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</si>
  <si>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</si>
  <si>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</si>
  <si>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</si>
  <si>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</si>
  <si>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</si>
  <si>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</si>
  <si>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</si>
  <si>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</si>
  <si>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</si>
  <si>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</si>
  <si>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</si>
  <si>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</si>
  <si>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</si>
  <si>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</si>
  <si>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</si>
  <si>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</si>
  <si>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</si>
  <si>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</si>
  <si>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</si>
  <si>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</si>
  <si>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</si>
  <si>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</si>
  <si>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</si>
  <si>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</si>
  <si>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</si>
  <si>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</si>
  <si>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</si>
  <si>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</si>
  <si>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</si>
  <si>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</si>
  <si>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</si>
  <si>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</si>
  <si>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</si>
  <si>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</si>
  <si>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</si>
  <si>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</si>
  <si>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</si>
  <si>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</si>
  <si>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</si>
  <si>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</si>
  <si>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</si>
  <si>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</si>
  <si>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</si>
  <si>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</si>
  <si>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</si>
  <si>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</si>
  <si>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</si>
  <si>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</si>
  <si>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</si>
  <si>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</si>
  <si>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</si>
  <si>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</si>
  <si>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</si>
  <si>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</si>
  <si>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</si>
  <si>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</si>
  <si>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</si>
  <si>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</si>
  <si>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</si>
  <si>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</si>
  <si>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</si>
  <si>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</si>
  <si>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</si>
  <si>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</si>
  <si>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</si>
  <si>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</si>
  <si>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</si>
  <si>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</si>
  <si>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</si>
  <si>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</si>
  <si>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</si>
  <si>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</si>
  <si>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</si>
  <si>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</si>
  <si>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</si>
  <si>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</si>
  <si>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</si>
  <si>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</si>
  <si>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</si>
  <si>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</si>
  <si>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</si>
  <si>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</si>
  <si>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</si>
  <si>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</si>
  <si>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</si>
  <si>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</si>
  <si>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</si>
  <si>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</si>
  <si>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</si>
  <si>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</si>
  <si>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</si>
  <si>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</si>
  <si>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</si>
  <si>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</si>
  <si>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</si>
  <si>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</si>
  <si>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</si>
  <si>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</si>
  <si>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</si>
  <si>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</si>
  <si>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</si>
  <si>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</si>
  <si>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</si>
  <si>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</si>
  <si>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</si>
  <si>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</si>
  <si>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</si>
  <si>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</si>
  <si>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</si>
  <si>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</si>
  <si>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</si>
  <si>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</si>
  <si>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</si>
  <si>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</si>
  <si>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</si>
  <si>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</si>
  <si>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</si>
  <si>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</si>
  <si>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</si>
  <si>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</si>
  <si>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</si>
  <si>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</si>
  <si>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</si>
  <si>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</si>
  <si>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</si>
  <si>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</si>
  <si>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</si>
  <si>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</si>
  <si>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</si>
  <si>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</si>
  <si>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</si>
  <si>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</si>
  <si>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</si>
  <si>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</si>
  <si>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</si>
  <si>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</si>
  <si>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</si>
  <si>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</si>
  <si>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</si>
  <si>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</si>
  <si>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</si>
  <si>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</si>
  <si>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</si>
  <si>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</si>
  <si>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</si>
  <si>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</si>
  <si>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</si>
  <si>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</si>
  <si>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</si>
  <si>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</si>
  <si>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</si>
  <si>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</si>
  <si>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</si>
  <si>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</si>
  <si>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</si>
  <si>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</si>
  <si>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</si>
  <si>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</si>
  <si>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</si>
  <si>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</si>
  <si>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</si>
  <si>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</si>
  <si>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</si>
  <si>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</si>
  <si>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</si>
  <si>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</si>
  <si>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</si>
  <si>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</si>
  <si>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</si>
  <si>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</si>
  <si>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</si>
  <si>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</si>
  <si>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</si>
  <si>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</si>
  <si>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</si>
  <si>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</si>
  <si>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</si>
  <si>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</si>
  <si>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</si>
  <si>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</si>
  <si>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</si>
  <si>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</si>
  <si>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</si>
  <si>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</si>
  <si>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</si>
  <si>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</si>
  <si>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</si>
  <si>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</si>
  <si>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</si>
  <si>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</si>
  <si>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</si>
  <si>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</si>
  <si>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</si>
  <si>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</si>
  <si>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</si>
  <si>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</si>
  <si>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</si>
  <si>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</si>
  <si>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</si>
  <si>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</si>
  <si>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</si>
  <si>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</si>
  <si>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</si>
  <si>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</si>
  <si>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</si>
  <si>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</si>
  <si>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</si>
  <si>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</si>
  <si>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</si>
  <si>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</si>
  <si>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</si>
  <si>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</si>
  <si>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</si>
  <si>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</si>
  <si>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</si>
  <si>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</si>
  <si>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</si>
  <si>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</si>
  <si>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</si>
  <si>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</si>
  <si>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</si>
  <si>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</si>
  <si>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</si>
  <si>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</si>
  <si>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</si>
  <si>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</si>
  <si>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</si>
  <si>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</si>
  <si>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</si>
  <si>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</si>
  <si>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</si>
  <si>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</si>
  <si>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</si>
  <si>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</si>
  <si>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</si>
  <si>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</si>
  <si>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</si>
  <si>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</si>
  <si>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</si>
  <si>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</si>
  <si>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</si>
  <si>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</si>
  <si>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</si>
  <si>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</si>
  <si>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</si>
  <si>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</si>
  <si>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</si>
  <si>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</si>
  <si>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</si>
  <si>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</si>
  <si>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</si>
  <si>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</si>
  <si>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</si>
  <si>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</si>
  <si>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</si>
  <si>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</si>
  <si>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</si>
  <si>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</si>
  <si>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</si>
  <si>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</si>
  <si>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</si>
  <si>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</si>
  <si>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</si>
  <si>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</si>
  <si>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</si>
  <si>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</si>
  <si>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</si>
  <si>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</si>
  <si>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</si>
  <si>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</si>
  <si>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</si>
  <si>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</si>
  <si>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</si>
  <si>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</si>
  <si>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</si>
  <si>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</si>
  <si>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</si>
  <si>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</si>
  <si>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</si>
  <si>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</si>
  <si>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</si>
  <si>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</si>
  <si>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</si>
  <si>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</si>
  <si>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</si>
  <si>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</si>
  <si>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</si>
  <si>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</si>
  <si>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</si>
  <si>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</si>
  <si>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</si>
  <si>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</si>
  <si>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</si>
  <si>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</si>
  <si>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</si>
  <si>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</si>
  <si>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</si>
  <si>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</si>
  <si>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</si>
  <si>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</si>
  <si>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</si>
  <si>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</si>
  <si>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</si>
  <si>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</si>
  <si>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</si>
  <si>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</si>
  <si>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</si>
  <si>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</si>
  <si>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</si>
  <si>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</si>
  <si>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</si>
  <si>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</si>
  <si>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</si>
  <si>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</si>
  <si>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</si>
  <si>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</si>
  <si>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</si>
  <si>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</si>
  <si>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</si>
  <si>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</si>
  <si>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</si>
  <si>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</si>
  <si>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</si>
  <si>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</si>
  <si>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</si>
  <si>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</si>
  <si>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</si>
  <si>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</si>
  <si>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</si>
  <si>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</si>
  <si>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</si>
  <si>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</si>
  <si>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</si>
  <si>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</si>
  <si>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</si>
  <si>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</si>
  <si>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</si>
  <si>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</si>
  <si>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</si>
  <si>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</si>
  <si>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</si>
  <si>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</si>
  <si>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</si>
  <si>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</si>
  <si>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</si>
  <si>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</si>
  <si>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</si>
  <si>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</si>
  <si>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</si>
  <si>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</si>
  <si>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</si>
  <si>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</si>
  <si>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</si>
  <si>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</si>
  <si>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</si>
  <si>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</si>
  <si>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</si>
  <si>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</si>
  <si>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</si>
  <si>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</si>
  <si>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</si>
  <si>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</si>
  <si>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</si>
  <si>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</si>
  <si>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</si>
  <si>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</si>
  <si>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</si>
  <si>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</si>
  <si>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</si>
  <si>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</si>
  <si>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</si>
  <si>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</si>
  <si>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</si>
  <si>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</si>
  <si>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</si>
  <si>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</si>
  <si>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</si>
  <si>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</si>
  <si>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</si>
  <si>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</si>
  <si>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</si>
  <si>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</si>
  <si>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</si>
  <si>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</si>
  <si>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</si>
  <si>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</si>
  <si>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</si>
  <si>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</si>
  <si>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</si>
  <si>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</si>
  <si>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</si>
  <si>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</si>
  <si>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</si>
  <si>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</si>
  <si>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</si>
  <si>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</si>
  <si>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</si>
  <si>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</si>
  <si>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</si>
  <si>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</si>
  <si>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</si>
  <si>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</si>
  <si>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</si>
  <si>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</si>
  <si>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</si>
  <si>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</si>
  <si>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</si>
  <si>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</si>
  <si>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</si>
  <si>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</si>
  <si>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</si>
  <si>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</si>
  <si>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</si>
  <si>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</si>
  <si>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</si>
  <si>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</si>
  <si>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</si>
  <si>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</si>
  <si>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</si>
  <si>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</si>
  <si>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</si>
  <si>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</si>
  <si>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</si>
  <si>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</si>
  <si>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</si>
  <si>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</si>
  <si>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</si>
  <si>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</si>
  <si>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</si>
  <si>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</si>
  <si>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</si>
  <si>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</si>
  <si>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</si>
  <si>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</si>
  <si>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</si>
  <si>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</si>
  <si>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</si>
  <si>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</si>
  <si>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</si>
  <si>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</si>
  <si>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</si>
  <si>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</si>
  <si>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</si>
  <si>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</si>
  <si>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</si>
  <si>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</si>
  <si>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</si>
  <si>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</si>
  <si>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</si>
  <si>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</si>
  <si>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</si>
  <si>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</si>
  <si>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</si>
  <si>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</si>
  <si>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</si>
  <si>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</si>
  <si>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</si>
  <si>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</si>
  <si>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</si>
  <si>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</si>
  <si>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</si>
  <si>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</si>
  <si>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</si>
  <si>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</si>
  <si>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</si>
  <si>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</si>
  <si>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</si>
  <si>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</si>
  <si>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</si>
  <si>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</si>
  <si>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</si>
  <si>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</si>
  <si>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</si>
  <si>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</si>
  <si>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</si>
  <si>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</si>
  <si>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</si>
  <si>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</si>
  <si>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</si>
  <si>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</si>
  <si>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</si>
  <si>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</si>
  <si>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</si>
  <si>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</si>
  <si>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</si>
  <si>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</si>
  <si>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</si>
  <si>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</si>
  <si>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</si>
  <si>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</si>
  <si>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</si>
  <si>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</si>
  <si>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</si>
  <si>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</si>
  <si>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</si>
  <si>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</si>
  <si>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</si>
  <si>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</si>
  <si>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</si>
  <si>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</si>
  <si>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</si>
  <si>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</si>
  <si>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</si>
  <si>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</si>
  <si>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</si>
  <si>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</si>
  <si>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</si>
  <si>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</si>
  <si>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</si>
  <si>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</si>
  <si>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</si>
  <si>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</si>
  <si>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</si>
  <si>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</si>
  <si>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</si>
  <si>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</si>
  <si>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</si>
  <si>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</si>
  <si>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</si>
  <si>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</si>
  <si>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</si>
  <si>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</si>
  <si>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</si>
  <si>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</si>
  <si>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</si>
  <si>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</si>
  <si>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</si>
  <si>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</si>
  <si>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</si>
  <si>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</si>
  <si>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</si>
  <si>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</si>
  <si>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</si>
  <si>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</si>
  <si>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</si>
  <si>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</si>
  <si>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</si>
  <si>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</si>
  <si>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</si>
  <si>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</si>
  <si>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</si>
  <si>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</si>
  <si>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</si>
  <si>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</si>
  <si>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</si>
  <si>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</si>
  <si>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</si>
  <si>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</si>
  <si>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</si>
  <si>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</si>
  <si>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</si>
  <si>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</si>
  <si>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</si>
  <si>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</si>
  <si>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</si>
  <si>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</si>
  <si>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</si>
  <si>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</si>
  <si>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</si>
  <si>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</si>
  <si>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</si>
  <si>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</si>
  <si>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</si>
  <si>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</si>
  <si>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</si>
  <si>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</si>
  <si>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</si>
  <si>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</si>
  <si>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</si>
  <si>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</si>
  <si>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</si>
  <si>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</si>
  <si>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</si>
  <si>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</si>
  <si>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</si>
  <si>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</si>
  <si>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</si>
  <si>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</si>
  <si>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</si>
  <si>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</si>
  <si>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</si>
  <si>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</si>
  <si>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</si>
  <si>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</si>
  <si>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</si>
  <si>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</si>
  <si>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</si>
  <si>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</si>
  <si>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</si>
  <si>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</si>
  <si>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</si>
  <si>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</si>
  <si>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</si>
  <si>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</si>
  <si>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</si>
  <si>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</si>
  <si>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</si>
  <si>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</si>
  <si>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</si>
  <si>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</si>
  <si>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</si>
  <si>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</si>
  <si>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</si>
  <si>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</si>
  <si>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</si>
  <si>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</si>
  <si>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</si>
  <si>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</si>
  <si>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</si>
  <si>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</si>
  <si>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</si>
  <si>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</si>
  <si>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</si>
  <si>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</si>
  <si>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</si>
  <si>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</si>
  <si>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</si>
  <si>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</si>
  <si>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</si>
  <si>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</si>
  <si>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</si>
  <si>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</si>
  <si>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</si>
  <si>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</si>
  <si>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</si>
  <si>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</si>
  <si>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</si>
  <si>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</si>
  <si>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</si>
  <si>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</si>
  <si>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</si>
  <si>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</si>
  <si>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</si>
  <si>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</si>
  <si>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</si>
  <si>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</si>
  <si>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</si>
  <si>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</si>
  <si>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</si>
  <si>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</si>
  <si>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</si>
  <si>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</si>
  <si>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</si>
  <si>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</si>
  <si>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</si>
  <si>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</si>
  <si>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</si>
  <si>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</si>
  <si>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</si>
  <si>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</si>
  <si>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</si>
  <si>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</si>
  <si>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</si>
  <si>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</si>
  <si>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</si>
  <si>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</si>
  <si>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</si>
  <si>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</si>
  <si>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</si>
  <si>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</si>
  <si>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</si>
  <si>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</si>
  <si>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</si>
  <si>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</si>
  <si>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</si>
  <si>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</si>
  <si>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</si>
  <si>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</si>
  <si>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</si>
  <si>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</si>
  <si>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</si>
  <si>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</si>
  <si>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</si>
  <si>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</si>
  <si>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</si>
  <si>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</si>
  <si>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</si>
  <si>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</si>
  <si>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</si>
  <si>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</si>
  <si>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</si>
  <si>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</si>
  <si>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</si>
  <si>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</si>
  <si>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</si>
  <si>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</si>
  <si>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</si>
  <si>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</si>
  <si>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</si>
  <si>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</si>
  <si>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</si>
  <si>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</si>
  <si>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</si>
  <si>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</si>
  <si>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</si>
  <si>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</si>
  <si>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</si>
  <si>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</si>
  <si>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</si>
  <si>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</si>
  <si>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</si>
  <si>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</si>
  <si>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</si>
  <si>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</si>
  <si>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</si>
  <si>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</si>
  <si>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</si>
  <si>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</si>
  <si>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</si>
  <si>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</si>
  <si>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</si>
  <si>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</si>
  <si>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</si>
  <si>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</si>
  <si>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</si>
  <si>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</si>
  <si>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</si>
  <si>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</si>
  <si>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</si>
  <si>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</si>
  <si>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</si>
  <si>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</si>
  <si>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</si>
  <si>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</si>
  <si>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</si>
  <si>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</si>
  <si>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</si>
  <si>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</si>
  <si>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</si>
  <si>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</si>
  <si>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</si>
  <si>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</si>
  <si>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</si>
  <si>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</si>
  <si>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</si>
  <si>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</si>
  <si>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</si>
  <si>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</si>
  <si>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</si>
  <si>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</si>
  <si>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</si>
  <si>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</si>
  <si>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</si>
  <si>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</si>
  <si>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</si>
  <si>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</si>
  <si>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</si>
  <si>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</si>
  <si>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</si>
  <si>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</si>
  <si>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</si>
  <si>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</si>
  <si>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</si>
  <si>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</si>
  <si>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</si>
  <si>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</si>
  <si>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</si>
  <si>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</si>
  <si>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</si>
  <si>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</si>
  <si>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</si>
  <si>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</si>
  <si>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</si>
  <si>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</si>
  <si>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</si>
  <si>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</si>
  <si>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</si>
  <si>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</si>
  <si>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</si>
  <si>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</si>
  <si>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</si>
  <si>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</si>
  <si>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</si>
  <si>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</si>
  <si>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</si>
  <si>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</si>
  <si>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</si>
  <si>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</si>
  <si>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</si>
  <si>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</si>
  <si>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</si>
  <si>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</si>
  <si>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</si>
  <si>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</si>
  <si>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</si>
  <si>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</si>
  <si>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</si>
  <si>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</si>
  <si>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</si>
  <si>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</si>
  <si>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</si>
  <si>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</si>
  <si>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</si>
  <si>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</si>
  <si>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</si>
  <si>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</si>
  <si>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</si>
  <si>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</si>
  <si>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</si>
  <si>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</si>
  <si>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</si>
  <si>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</si>
  <si>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</si>
  <si>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</si>
  <si>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</si>
  <si>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</si>
  <si>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</si>
  <si>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</si>
  <si>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</si>
  <si>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</si>
  <si>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</si>
  <si>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</si>
  <si>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</si>
  <si>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</si>
  <si>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</si>
  <si>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</si>
  <si>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</si>
  <si>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</si>
  <si>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</si>
  <si>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</si>
  <si>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</si>
  <si>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</si>
  <si>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</si>
  <si>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</si>
  <si>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</si>
  <si>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</si>
  <si>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</si>
  <si>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</si>
  <si>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</si>
  <si>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</si>
  <si>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</si>
  <si>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</si>
  <si>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</si>
  <si>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</si>
  <si>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</si>
  <si>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</si>
  <si>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</si>
  <si>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</si>
  <si>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</si>
  <si>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</si>
  <si>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</si>
  <si>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</si>
  <si>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</si>
  <si>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</si>
  <si>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</si>
  <si>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</si>
  <si>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</si>
  <si>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</si>
  <si>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</si>
  <si>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</si>
  <si>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</si>
  <si>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</si>
  <si>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</si>
  <si>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</si>
  <si>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</si>
  <si>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</si>
  <si>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</si>
  <si>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</si>
  <si>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</si>
  <si>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</si>
  <si>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</si>
  <si>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</si>
  <si>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</si>
  <si>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</si>
  <si>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</si>
  <si>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</si>
  <si>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</si>
  <si>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</si>
  <si>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</si>
  <si>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</si>
  <si>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</si>
  <si>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</si>
  <si>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</si>
  <si>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</si>
  <si>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</si>
  <si>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</si>
  <si>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</si>
  <si>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</si>
  <si>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</si>
  <si>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</si>
  <si>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</si>
  <si>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</si>
  <si>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</si>
  <si>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</si>
  <si>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</si>
  <si>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</si>
  <si>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</si>
  <si>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</si>
  <si>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</si>
  <si>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</si>
  <si>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</si>
  <si>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</si>
  <si>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</si>
  <si>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</si>
  <si>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</si>
  <si>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</si>
  <si>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</si>
  <si>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</si>
  <si>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</si>
  <si>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</si>
  <si>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</si>
  <si>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</si>
  <si>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</si>
  <si>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</si>
  <si>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</si>
  <si>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</si>
  <si>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</si>
  <si>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</si>
  <si>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</si>
  <si>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</si>
  <si>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</si>
  <si>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</si>
  <si>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</si>
  <si>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</si>
  <si>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</si>
  <si>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</si>
  <si>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</si>
  <si>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</si>
  <si>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</si>
  <si>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</si>
  <si>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</si>
  <si>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</si>
  <si>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</si>
  <si>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</si>
  <si>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</si>
  <si>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</si>
  <si>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</si>
  <si>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</si>
  <si>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</si>
  <si>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</si>
  <si>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</si>
  <si>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</si>
  <si>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</si>
  <si>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</si>
  <si>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</si>
  <si>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</si>
  <si>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</si>
  <si>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</si>
  <si>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</si>
  <si>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</si>
  <si>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</si>
  <si>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</si>
  <si>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</si>
  <si>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</si>
  <si>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</si>
  <si>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</si>
  <si>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</si>
  <si>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</si>
  <si>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</si>
  <si>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</si>
  <si>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</si>
  <si>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</si>
  <si>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</si>
  <si>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</si>
  <si>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</si>
  <si>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</si>
  <si>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</si>
  <si>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</si>
  <si>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</si>
  <si>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</si>
  <si>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</si>
  <si>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</si>
  <si>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</si>
  <si>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</si>
  <si>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</si>
  <si>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</si>
  <si>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</si>
  <si>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</si>
  <si>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</si>
  <si>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</si>
  <si>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</si>
  <si>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</si>
  <si>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</si>
  <si>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</si>
  <si>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</si>
  <si>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</si>
  <si>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</si>
  <si>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</si>
  <si>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</si>
  <si>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</si>
  <si>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</si>
  <si>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</si>
  <si>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</si>
  <si>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</si>
  <si>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</si>
  <si>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</si>
  <si>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</si>
  <si>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</si>
  <si>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</si>
  <si>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</si>
  <si>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</si>
  <si>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</si>
  <si>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</si>
  <si>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</si>
  <si>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</si>
  <si>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</si>
  <si>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</si>
  <si>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</si>
  <si>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</si>
  <si>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</si>
  <si>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</si>
  <si>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</si>
  <si>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</si>
  <si>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</si>
  <si>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</si>
  <si>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II.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</si>
</sst>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1668443.5399999998</v>
      </c>
      <c r="D2" s="6">
        <f>'PR-RAS'!E6</f>
        <v>1976420.23</v>
      </c>
      <c r="E2" s="6">
        <v>0</v>
      </c>
      <c r="F2" s="6">
        <v>0</v>
      </c>
      <c r="G2" s="7">
        <f t="shared" ref="G2:G264" si="0">(B2/1000)*(C2*1+D2*2)</f>
        <v>5621.2840000000006</v>
      </c>
      <c r="H2" s="7">
        <f t="shared" ref="H2:H264" si="1">ABS(C2-ROUND(C2,0))+ABS(D2-ROUND(D2,0))</f>
        <v>0.69000000017695129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1467624.73</v>
      </c>
      <c r="D46" s="1">
        <f>'PR-RAS'!E50</f>
        <v>1788812.04</v>
      </c>
      <c r="E46" s="1">
        <v>0</v>
      </c>
      <c r="F46" s="1">
        <v>0</v>
      </c>
      <c r="G46" s="2">
        <f t="shared" si="0"/>
        <v>227036.19645000002</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1426189.33</v>
      </c>
      <c r="D64" s="1">
        <f>'PR-RAS'!E68</f>
        <v>1766961.17</v>
      </c>
      <c r="E64" s="1">
        <v>0</v>
      </c>
      <c r="F64" s="1">
        <v>0</v>
      </c>
      <c r="G64" s="2">
        <f t="shared" si="0"/>
        <v>312487.03521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1425392.33</v>
      </c>
      <c r="D65" s="1">
        <f>'PR-RAS'!E69</f>
        <v>1766164.17</v>
      </c>
      <c r="E65" s="1">
        <v>0</v>
      </c>
      <c r="F65" s="1">
        <v>0</v>
      </c>
      <c r="G65" s="2">
        <f t="shared" si="0"/>
        <v>317294.12287999998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39099.199999999997</v>
      </c>
      <c r="D70" s="1">
        <f>'PR-RAS'!E74</f>
        <v>19206</v>
      </c>
      <c r="E70" s="1">
        <v>0</v>
      </c>
      <c r="F70" s="1">
        <v>0</v>
      </c>
      <c r="G70" s="2">
        <f t="shared" si="0"/>
        <v>5348.2728000000006</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39099.199999999997</v>
      </c>
      <c r="D71" s="1">
        <f>'PR-RAS'!E75</f>
        <v>19206</v>
      </c>
      <c r="E71" s="1">
        <v>0</v>
      </c>
      <c r="F71" s="1">
        <v>0</v>
      </c>
      <c r="G71" s="2">
        <f t="shared" si="0"/>
        <v>5425.7840000000006</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2336.1999999999998</v>
      </c>
      <c r="D73" s="1">
        <f>'PR-RAS'!E77</f>
        <v>2644.87</v>
      </c>
      <c r="E73" s="1">
        <v>0</v>
      </c>
      <c r="F73" s="1">
        <v>0</v>
      </c>
      <c r="G73" s="2">
        <f t="shared" si="0"/>
        <v>549.06767999999988</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2336.1999999999998</v>
      </c>
      <c r="D76" s="1">
        <f>'PR-RAS'!E80</f>
        <v>2644.87</v>
      </c>
      <c r="E76" s="1">
        <v>0</v>
      </c>
      <c r="F76" s="1">
        <v>0</v>
      </c>
      <c r="G76" s="2">
        <f t="shared" si="0"/>
        <v>571.94549999999992</v>
      </c>
      <c r="H76" s="2">
        <f t="shared" si="1"/>
        <v>0.32999999999992724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20.7</v>
      </c>
      <c r="D78" s="1">
        <f>'PR-RAS'!E82</f>
        <v>55.69</v>
      </c>
      <c r="E78" s="1">
        <v>0</v>
      </c>
      <c r="F78" s="1">
        <v>0</v>
      </c>
      <c r="G78" s="2">
        <f t="shared" si="0"/>
        <v>10.170159999999999</v>
      </c>
      <c r="H78" s="2">
        <f t="shared" si="1"/>
        <v>0.61000000000000298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20.7</v>
      </c>
      <c r="D79" s="1">
        <f>'PR-RAS'!E83</f>
        <v>55.69</v>
      </c>
      <c r="E79" s="1">
        <v>0</v>
      </c>
      <c r="F79" s="1">
        <v>0</v>
      </c>
      <c r="G79" s="2">
        <f t="shared" si="0"/>
        <v>10.302239999999999</v>
      </c>
      <c r="H79" s="2">
        <f t="shared" si="1"/>
        <v>0.61000000000000298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20.7</v>
      </c>
      <c r="D81" s="1">
        <f>'PR-RAS'!E85</f>
        <v>55.69</v>
      </c>
      <c r="E81" s="1">
        <v>0</v>
      </c>
      <c r="F81" s="1">
        <v>0</v>
      </c>
      <c r="G81" s="2">
        <f t="shared" si="0"/>
        <v>10.5664</v>
      </c>
      <c r="H81" s="2">
        <f t="shared" si="1"/>
        <v>0.61000000000000298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21645.399999999998</v>
      </c>
      <c r="D120" s="1">
        <f>'PR-RAS'!E124</f>
        <v>23812.400000000001</v>
      </c>
      <c r="E120" s="1">
        <v>0</v>
      </c>
      <c r="F120" s="1">
        <v>0</v>
      </c>
      <c r="G120" s="2">
        <f t="shared" si="0"/>
        <v>8243.1538</v>
      </c>
      <c r="H120" s="2">
        <f t="shared" si="1"/>
        <v>0.7999999999992724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7928.94</v>
      </c>
      <c r="D121" s="1">
        <f>'PR-RAS'!E125</f>
        <v>9340.4</v>
      </c>
      <c r="E121" s="1">
        <v>0</v>
      </c>
      <c r="F121" s="1">
        <v>0</v>
      </c>
      <c r="G121" s="2">
        <f t="shared" si="0"/>
        <v>3193.1687999999995</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7928.94</v>
      </c>
      <c r="D123" s="1">
        <f>'PR-RAS'!E127</f>
        <v>9340.4</v>
      </c>
      <c r="E123" s="1">
        <v>0</v>
      </c>
      <c r="F123" s="1">
        <v>0</v>
      </c>
      <c r="G123" s="2">
        <f t="shared" si="0"/>
        <v>3246.3882799999997</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13716.46</v>
      </c>
      <c r="D124" s="1">
        <f>'PR-RAS'!E128</f>
        <v>14472</v>
      </c>
      <c r="E124" s="1">
        <v>0</v>
      </c>
      <c r="F124" s="1">
        <v>0</v>
      </c>
      <c r="G124" s="2">
        <f t="shared" si="0"/>
        <v>5247.2365799999998</v>
      </c>
      <c r="H124" s="2">
        <f t="shared" si="1"/>
        <v>0.45999999999912689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13716.46</v>
      </c>
      <c r="D125" s="1">
        <f>'PR-RAS'!E129</f>
        <v>14472</v>
      </c>
      <c r="E125" s="1">
        <v>0</v>
      </c>
      <c r="F125" s="1">
        <v>0</v>
      </c>
      <c r="G125" s="2">
        <f t="shared" si="0"/>
        <v>5289.8970399999998</v>
      </c>
      <c r="H125" s="2">
        <f t="shared" si="1"/>
        <v>0.45999999999912689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177108.96999999997</v>
      </c>
      <c r="D129" s="1">
        <f>'PR-RAS'!E133</f>
        <v>163740.09999999998</v>
      </c>
      <c r="E129" s="1">
        <v>0</v>
      </c>
      <c r="F129" s="1">
        <v>0</v>
      </c>
      <c r="G129" s="2">
        <f t="shared" si="0"/>
        <v>64587.413759999989</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177108.96999999997</v>
      </c>
      <c r="D130" s="1">
        <f>'PR-RAS'!E134</f>
        <v>163740.09999999998</v>
      </c>
      <c r="E130" s="1">
        <v>0</v>
      </c>
      <c r="F130" s="1">
        <v>0</v>
      </c>
      <c r="G130" s="2">
        <f t="shared" si="0"/>
        <v>65092.002929999995</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103573.29</v>
      </c>
      <c r="D131" s="1">
        <f>'PR-RAS'!E135</f>
        <v>88700.56</v>
      </c>
      <c r="E131" s="1">
        <v>0</v>
      </c>
      <c r="F131" s="1">
        <v>0</v>
      </c>
      <c r="G131" s="2">
        <f t="shared" si="0"/>
        <v>36526.673299999995</v>
      </c>
      <c r="H131" s="2">
        <f t="shared" si="1"/>
        <v>0.72999999999592546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73535.679999999993</v>
      </c>
      <c r="D132" s="1">
        <f>'PR-RAS'!E136</f>
        <v>75039.539999999994</v>
      </c>
      <c r="E132" s="1">
        <v>0</v>
      </c>
      <c r="F132" s="1">
        <v>0</v>
      </c>
      <c r="G132" s="2">
        <f t="shared" si="0"/>
        <v>29293.53356</v>
      </c>
      <c r="H132" s="2">
        <f t="shared" si="1"/>
        <v>0.78000000001338776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2043.74</v>
      </c>
      <c r="D135" s="1">
        <f>'PR-RAS'!E139</f>
        <v>0</v>
      </c>
      <c r="E135" s="1">
        <v>0</v>
      </c>
      <c r="F135" s="1">
        <v>0</v>
      </c>
      <c r="G135" s="2">
        <f t="shared" si="0"/>
        <v>273.86116000000004</v>
      </c>
      <c r="H135" s="2">
        <f t="shared" si="1"/>
        <v>0.25999999999999091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2043.74</v>
      </c>
      <c r="D146" s="1">
        <f>'PR-RAS'!E150</f>
        <v>0</v>
      </c>
      <c r="E146" s="1">
        <v>0</v>
      </c>
      <c r="F146" s="1">
        <v>0</v>
      </c>
      <c r="G146" s="2">
        <f t="shared" si="0"/>
        <v>296.34229999999997</v>
      </c>
      <c r="H146" s="2">
        <f t="shared" si="1"/>
        <v>0.25999999999999091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1555669.1700000002</v>
      </c>
      <c r="D147" s="1">
        <f>'PR-RAS'!E151</f>
        <v>1930801.52</v>
      </c>
      <c r="E147" s="1">
        <v>0</v>
      </c>
      <c r="F147" s="1">
        <v>0</v>
      </c>
      <c r="G147" s="2">
        <f t="shared" si="0"/>
        <v>790921.74265999999</v>
      </c>
      <c r="H147" s="2">
        <f t="shared" si="1"/>
        <v>0.65000000013969839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1426515.9200000002</v>
      </c>
      <c r="D148" s="1">
        <f>'PR-RAS'!E152</f>
        <v>1751484.45</v>
      </c>
      <c r="E148" s="1">
        <v>0</v>
      </c>
      <c r="F148" s="1">
        <v>0</v>
      </c>
      <c r="G148" s="2">
        <f t="shared" si="0"/>
        <v>724634.26853999996</v>
      </c>
      <c r="H148" s="2">
        <f t="shared" si="1"/>
        <v>0.52999999979510903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1181674.82</v>
      </c>
      <c r="D149" s="1">
        <f>'PR-RAS'!E153</f>
        <v>1460927.77</v>
      </c>
      <c r="E149" s="1">
        <v>0</v>
      </c>
      <c r="F149" s="1">
        <v>0</v>
      </c>
      <c r="G149" s="2">
        <f t="shared" si="0"/>
        <v>607322.49328000005</v>
      </c>
      <c r="H149" s="2">
        <f t="shared" si="1"/>
        <v>0.40999999991618097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1171249.71</v>
      </c>
      <c r="D150" s="1">
        <f>'PR-RAS'!E154</f>
        <v>1447063.27</v>
      </c>
      <c r="E150" s="1">
        <v>0</v>
      </c>
      <c r="F150" s="1">
        <v>0</v>
      </c>
      <c r="G150" s="2">
        <f t="shared" si="0"/>
        <v>605741.06125000003</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10425.11</v>
      </c>
      <c r="D152" s="1">
        <f>'PR-RAS'!E156</f>
        <v>13864.5</v>
      </c>
      <c r="E152" s="1">
        <v>0</v>
      </c>
      <c r="F152" s="1">
        <v>0</v>
      </c>
      <c r="G152" s="2">
        <f t="shared" si="0"/>
        <v>5761.2706099999996</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53744.11</v>
      </c>
      <c r="D154" s="1">
        <f>'PR-RAS'!E158</f>
        <v>58571.16</v>
      </c>
      <c r="E154" s="1">
        <v>0</v>
      </c>
      <c r="F154" s="1">
        <v>0</v>
      </c>
      <c r="G154" s="2">
        <f t="shared" si="0"/>
        <v>26145.623789999998</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191096.99000000002</v>
      </c>
      <c r="D155" s="1">
        <f>'PR-RAS'!E159</f>
        <v>231985.52</v>
      </c>
      <c r="E155" s="1">
        <v>0</v>
      </c>
      <c r="F155" s="1">
        <v>0</v>
      </c>
      <c r="G155" s="2">
        <f t="shared" si="0"/>
        <v>100880.47662</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190816.17</v>
      </c>
      <c r="D157" s="1">
        <f>'PR-RAS'!E161</f>
        <v>231852.61</v>
      </c>
      <c r="E157" s="1">
        <v>0</v>
      </c>
      <c r="F157" s="1">
        <v>0</v>
      </c>
      <c r="G157" s="2">
        <f t="shared" si="0"/>
        <v>102105.33684</v>
      </c>
      <c r="H157" s="2">
        <f t="shared" si="1"/>
        <v>0.56000000002677552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280.82</v>
      </c>
      <c r="D158" s="1">
        <f>'PR-RAS'!E162</f>
        <v>132.91</v>
      </c>
      <c r="E158" s="1">
        <v>0</v>
      </c>
      <c r="F158" s="1">
        <v>0</v>
      </c>
      <c r="G158" s="2">
        <f t="shared" si="0"/>
        <v>85.822479999999999</v>
      </c>
      <c r="H158" s="2">
        <f t="shared" si="1"/>
        <v>0.27000000000001023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117015.16</v>
      </c>
      <c r="D159" s="1">
        <f>'PR-RAS'!E163</f>
        <v>169640.46999999997</v>
      </c>
      <c r="E159" s="1">
        <v>0</v>
      </c>
      <c r="F159" s="1">
        <v>0</v>
      </c>
      <c r="G159" s="2">
        <f t="shared" si="0"/>
        <v>72094.78379999999</v>
      </c>
      <c r="H159" s="2">
        <f t="shared" si="1"/>
        <v>0.62999999997555278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46803.72</v>
      </c>
      <c r="D160" s="1">
        <f>'PR-RAS'!E164</f>
        <v>79251.459999999992</v>
      </c>
      <c r="E160" s="1">
        <v>0</v>
      </c>
      <c r="F160" s="1">
        <v>0</v>
      </c>
      <c r="G160" s="2">
        <f t="shared" si="0"/>
        <v>32643.755759999996</v>
      </c>
      <c r="H160" s="2">
        <f t="shared" si="1"/>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16427.02</v>
      </c>
      <c r="D161" s="1">
        <f>'PR-RAS'!E165</f>
        <v>39817.279999999999</v>
      </c>
      <c r="E161" s="1">
        <v>0</v>
      </c>
      <c r="F161" s="1">
        <v>0</v>
      </c>
      <c r="G161" s="2">
        <f t="shared" si="0"/>
        <v>15369.852800000001</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23351.7</v>
      </c>
      <c r="D162" s="1">
        <f>'PR-RAS'!E166</f>
        <v>24455.18</v>
      </c>
      <c r="E162" s="1">
        <v>0</v>
      </c>
      <c r="F162" s="1">
        <v>0</v>
      </c>
      <c r="G162" s="2">
        <f t="shared" si="0"/>
        <v>11634.19166</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7025</v>
      </c>
      <c r="D163" s="1">
        <f>'PR-RAS'!E167</f>
        <v>14883</v>
      </c>
      <c r="E163" s="1">
        <v>0</v>
      </c>
      <c r="F163" s="1">
        <v>0</v>
      </c>
      <c r="G163" s="2">
        <f t="shared" si="0"/>
        <v>5960.1419999999998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96</v>
      </c>
      <c r="E164" s="1">
        <v>0</v>
      </c>
      <c r="F164" s="1">
        <v>0</v>
      </c>
      <c r="G164" s="2">
        <f t="shared" si="0"/>
        <v>31.295999999999999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18126.45</v>
      </c>
      <c r="D165" s="1">
        <f>'PR-RAS'!E169</f>
        <v>17559.990000000002</v>
      </c>
      <c r="E165" s="1">
        <v>0</v>
      </c>
      <c r="F165" s="1">
        <v>0</v>
      </c>
      <c r="G165" s="2">
        <f t="shared" si="0"/>
        <v>8732.4145200000021</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10941.13</v>
      </c>
      <c r="D166" s="1">
        <f>'PR-RAS'!E170</f>
        <v>12653.04</v>
      </c>
      <c r="E166" s="1">
        <v>0</v>
      </c>
      <c r="F166" s="1">
        <v>0</v>
      </c>
      <c r="G166" s="2">
        <f t="shared" si="0"/>
        <v>5980.7896499999997</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1737.57</v>
      </c>
      <c r="D167" s="1">
        <f>'PR-RAS'!E171</f>
        <v>2832.31</v>
      </c>
      <c r="E167" s="1">
        <v>0</v>
      </c>
      <c r="F167" s="1">
        <v>0</v>
      </c>
      <c r="G167" s="2">
        <f t="shared" si="0"/>
        <v>1228.7635399999999</v>
      </c>
      <c r="H167" s="2">
        <f t="shared" si="1"/>
        <v>0.74000000000000909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2135.46</v>
      </c>
      <c r="D169" s="1">
        <f>'PR-RAS'!E173</f>
        <v>944.87</v>
      </c>
      <c r="E169" s="1">
        <v>0</v>
      </c>
      <c r="F169" s="1">
        <v>0</v>
      </c>
      <c r="G169" s="2">
        <f t="shared" si="0"/>
        <v>676.23360000000002</v>
      </c>
      <c r="H169" s="2">
        <f t="shared" si="1"/>
        <v>0.59000000000003183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2477.5700000000002</v>
      </c>
      <c r="D170" s="1">
        <f>'PR-RAS'!E174</f>
        <v>972.27</v>
      </c>
      <c r="E170" s="1">
        <v>0</v>
      </c>
      <c r="F170" s="1">
        <v>0</v>
      </c>
      <c r="G170" s="2">
        <f t="shared" si="0"/>
        <v>747.33659000000011</v>
      </c>
      <c r="H170" s="2">
        <f t="shared" si="1"/>
        <v>0.6999999999998181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834.72</v>
      </c>
      <c r="D172" s="1">
        <f>'PR-RAS'!E176</f>
        <v>157.5</v>
      </c>
      <c r="E172" s="1">
        <v>0</v>
      </c>
      <c r="F172" s="1">
        <v>0</v>
      </c>
      <c r="G172" s="2">
        <f t="shared" si="0"/>
        <v>196.60212000000001</v>
      </c>
      <c r="H172" s="2">
        <f t="shared" si="1"/>
        <v>0.77999999999997272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33960.53</v>
      </c>
      <c r="D173" s="1">
        <f>'PR-RAS'!E177</f>
        <v>57055.909999999989</v>
      </c>
      <c r="E173" s="1">
        <v>0</v>
      </c>
      <c r="F173" s="1">
        <v>0</v>
      </c>
      <c r="G173" s="2">
        <f t="shared" si="0"/>
        <v>25468.444199999994</v>
      </c>
      <c r="H173" s="2">
        <f t="shared" si="1"/>
        <v>0.56000000001222361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4953.87</v>
      </c>
      <c r="D174" s="1">
        <f>'PR-RAS'!E178</f>
        <v>5694.54</v>
      </c>
      <c r="E174" s="1">
        <v>0</v>
      </c>
      <c r="F174" s="1">
        <v>0</v>
      </c>
      <c r="G174" s="2">
        <f t="shared" si="0"/>
        <v>2827.3303499999997</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5318.13</v>
      </c>
      <c r="D175" s="1">
        <f>'PR-RAS'!E179</f>
        <v>25789.13</v>
      </c>
      <c r="E175" s="1">
        <v>0</v>
      </c>
      <c r="F175" s="1">
        <v>0</v>
      </c>
      <c r="G175" s="2">
        <f t="shared" si="0"/>
        <v>9899.9718599999997</v>
      </c>
      <c r="H175" s="2">
        <f t="shared" si="1"/>
        <v>0.26000000000112777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1023.9</v>
      </c>
      <c r="D176" s="1">
        <f>'PR-RAS'!E180</f>
        <v>1475</v>
      </c>
      <c r="E176" s="1">
        <v>0</v>
      </c>
      <c r="F176" s="1">
        <v>0</v>
      </c>
      <c r="G176" s="2">
        <f t="shared" si="0"/>
        <v>695.4325</v>
      </c>
      <c r="H176" s="2">
        <f t="shared" si="1"/>
        <v>0.10000000000002274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7883.27</v>
      </c>
      <c r="D177" s="1">
        <f>'PR-RAS'!E181</f>
        <v>8775.92</v>
      </c>
      <c r="E177" s="1">
        <v>0</v>
      </c>
      <c r="F177" s="1">
        <v>0</v>
      </c>
      <c r="G177" s="2">
        <f t="shared" si="0"/>
        <v>4476.5793599999997</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3021.54</v>
      </c>
      <c r="D178" s="1">
        <f>'PR-RAS'!E182</f>
        <v>2854.21</v>
      </c>
      <c r="E178" s="1">
        <v>0</v>
      </c>
      <c r="F178" s="1">
        <v>0</v>
      </c>
      <c r="G178" s="2">
        <f t="shared" si="0"/>
        <v>1545.2029199999997</v>
      </c>
      <c r="H178" s="2">
        <f t="shared" si="1"/>
        <v>0.67000000000007276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3393.25</v>
      </c>
      <c r="D179" s="1">
        <f>'PR-RAS'!E183</f>
        <v>3179.67</v>
      </c>
      <c r="E179" s="1">
        <v>0</v>
      </c>
      <c r="F179" s="1">
        <v>0</v>
      </c>
      <c r="G179" s="2">
        <f t="shared" si="0"/>
        <v>1735.96102</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5350.77</v>
      </c>
      <c r="D180" s="1">
        <f>'PR-RAS'!E184</f>
        <v>5068.47</v>
      </c>
      <c r="E180" s="1">
        <v>0</v>
      </c>
      <c r="F180" s="1">
        <v>0</v>
      </c>
      <c r="G180" s="2">
        <f t="shared" si="0"/>
        <v>2772.3000900000002</v>
      </c>
      <c r="H180" s="2">
        <f t="shared" si="1"/>
        <v>0.6999999999998181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3015.8</v>
      </c>
      <c r="D181" s="1">
        <f>'PR-RAS'!E185</f>
        <v>2614.4499999999998</v>
      </c>
      <c r="E181" s="1">
        <v>0</v>
      </c>
      <c r="F181" s="1">
        <v>0</v>
      </c>
      <c r="G181" s="2">
        <f t="shared" si="0"/>
        <v>1484.046</v>
      </c>
      <c r="H181" s="2">
        <f t="shared" si="1"/>
        <v>0.6499999999996362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1604.52</v>
      </c>
      <c r="E182" s="1">
        <v>0</v>
      </c>
      <c r="F182" s="1">
        <v>0</v>
      </c>
      <c r="G182" s="2">
        <f t="shared" si="0"/>
        <v>580.83623999999998</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18124.46</v>
      </c>
      <c r="D184" s="1">
        <f>'PR-RAS'!E188</f>
        <v>15773.11</v>
      </c>
      <c r="E184" s="1">
        <v>0</v>
      </c>
      <c r="F184" s="1">
        <v>0</v>
      </c>
      <c r="G184" s="2">
        <f t="shared" si="0"/>
        <v>9089.7344400000002</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2438.33</v>
      </c>
      <c r="D185" s="1">
        <f>'PR-RAS'!E189</f>
        <v>3527.84</v>
      </c>
      <c r="E185" s="1">
        <v>0</v>
      </c>
      <c r="F185" s="1">
        <v>0</v>
      </c>
      <c r="G185" s="2">
        <f t="shared" si="0"/>
        <v>1746.8978400000001</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1009.45</v>
      </c>
      <c r="D187" s="1">
        <f>'PR-RAS'!E191</f>
        <v>3366.85</v>
      </c>
      <c r="E187" s="1">
        <v>0</v>
      </c>
      <c r="F187" s="1">
        <v>0</v>
      </c>
      <c r="G187" s="2">
        <f t="shared" si="0"/>
        <v>1440.2258999999999</v>
      </c>
      <c r="H187" s="2">
        <f t="shared" si="1"/>
        <v>0.60000000000013642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199.82</v>
      </c>
      <c r="D188" s="1">
        <f>'PR-RAS'!E192</f>
        <v>205</v>
      </c>
      <c r="E188" s="1">
        <v>0</v>
      </c>
      <c r="F188" s="1">
        <v>0</v>
      </c>
      <c r="G188" s="2">
        <f t="shared" si="0"/>
        <v>114.03633999999998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2238.46</v>
      </c>
      <c r="D189" s="1">
        <f>'PR-RAS'!E193</f>
        <v>2287.48</v>
      </c>
      <c r="E189" s="1">
        <v>0</v>
      </c>
      <c r="F189" s="1">
        <v>0</v>
      </c>
      <c r="G189" s="2">
        <f t="shared" si="0"/>
        <v>1280.9229600000001</v>
      </c>
      <c r="H189" s="2">
        <f t="shared" si="1"/>
        <v>0.94000000000005457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4217.68</v>
      </c>
      <c r="D190" s="1">
        <f>'PR-RAS'!E194</f>
        <v>3838.65</v>
      </c>
      <c r="E190" s="1">
        <v>0</v>
      </c>
      <c r="F190" s="1">
        <v>0</v>
      </c>
      <c r="G190" s="2">
        <f t="shared" si="0"/>
        <v>2248.1512199999997</v>
      </c>
      <c r="H190" s="2">
        <f t="shared" si="1"/>
        <v>0.66999999999961801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8020.72</v>
      </c>
      <c r="D191" s="1">
        <f>'PR-RAS'!E195</f>
        <v>2547.29</v>
      </c>
      <c r="E191" s="1">
        <v>0</v>
      </c>
      <c r="F191" s="1">
        <v>0</v>
      </c>
      <c r="G191" s="2">
        <f t="shared" si="0"/>
        <v>2491.9069999999997</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8595.5500000000011</v>
      </c>
      <c r="D192" s="1">
        <f>'PR-RAS'!E196</f>
        <v>4860.0200000000004</v>
      </c>
      <c r="E192" s="1">
        <v>0</v>
      </c>
      <c r="F192" s="1">
        <v>0</v>
      </c>
      <c r="G192" s="2">
        <f t="shared" si="0"/>
        <v>3498.2776900000008</v>
      </c>
      <c r="H192" s="2">
        <f t="shared" si="1"/>
        <v>0.46999999999934516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8595.5500000000011</v>
      </c>
      <c r="D206" s="1">
        <f>'PR-RAS'!E210</f>
        <v>4860.0200000000004</v>
      </c>
      <c r="E206" s="1">
        <v>0</v>
      </c>
      <c r="F206" s="1">
        <v>0</v>
      </c>
      <c r="G206" s="2">
        <f t="shared" si="0"/>
        <v>3754.6959500000007</v>
      </c>
      <c r="H206" s="2">
        <f t="shared" si="1"/>
        <v>0.46999999999934516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840.03</v>
      </c>
      <c r="D207" s="1">
        <f>'PR-RAS'!E211</f>
        <v>905.71</v>
      </c>
      <c r="E207" s="1">
        <v>0</v>
      </c>
      <c r="F207" s="1">
        <v>0</v>
      </c>
      <c r="G207" s="2">
        <f t="shared" si="0"/>
        <v>546.19869999999992</v>
      </c>
      <c r="H207" s="2">
        <f t="shared" si="1"/>
        <v>0.31999999999993634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7626.73</v>
      </c>
      <c r="D209" s="1">
        <f>'PR-RAS'!E213</f>
        <v>3904.31</v>
      </c>
      <c r="E209" s="1">
        <v>0</v>
      </c>
      <c r="F209" s="1">
        <v>0</v>
      </c>
      <c r="G209" s="2">
        <f t="shared" si="0"/>
        <v>3210.5527999999995</v>
      </c>
      <c r="H209" s="2">
        <f t="shared" si="1"/>
        <v>0.58000000000038199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128.79</v>
      </c>
      <c r="D210" s="1">
        <f>'PR-RAS'!E214</f>
        <v>50</v>
      </c>
      <c r="E210" s="1">
        <v>0</v>
      </c>
      <c r="F210" s="1">
        <v>0</v>
      </c>
      <c r="G210" s="2">
        <f t="shared" si="0"/>
        <v>47.81711</v>
      </c>
      <c r="H210" s="2">
        <f t="shared" si="1"/>
        <v>0.21000000000000796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1080</v>
      </c>
      <c r="D248" s="1">
        <f>'PR-RAS'!E252</f>
        <v>2400</v>
      </c>
      <c r="E248" s="1">
        <v>0</v>
      </c>
      <c r="F248" s="1">
        <v>0</v>
      </c>
      <c r="G248" s="2">
        <f t="shared" si="0"/>
        <v>1452.36</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1080</v>
      </c>
      <c r="D255" s="1">
        <f>'PR-RAS'!E259</f>
        <v>2400</v>
      </c>
      <c r="E255" s="1">
        <v>0</v>
      </c>
      <c r="F255" s="1">
        <v>0</v>
      </c>
      <c r="G255" s="2">
        <f t="shared" si="0"/>
        <v>1493.52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1080</v>
      </c>
      <c r="D256" s="1">
        <f>'PR-RAS'!E260</f>
        <v>2400</v>
      </c>
      <c r="E256" s="1">
        <v>0</v>
      </c>
      <c r="F256" s="1">
        <v>0</v>
      </c>
      <c r="G256" s="2">
        <f t="shared" si="0"/>
        <v>1499.4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2462.54</v>
      </c>
      <c r="D259" s="1">
        <f>'PR-RAS'!E263</f>
        <v>2416.58</v>
      </c>
      <c r="E259" s="1">
        <v>0</v>
      </c>
      <c r="F259" s="1">
        <v>0</v>
      </c>
      <c r="G259" s="2">
        <f t="shared" si="0"/>
        <v>1882.2906</v>
      </c>
      <c r="H259" s="2">
        <f t="shared" si="1"/>
        <v>0.88000000000010914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2462.54</v>
      </c>
      <c r="D260" s="1">
        <f>'PR-RAS'!E264</f>
        <v>2416.58</v>
      </c>
      <c r="E260" s="1">
        <v>0</v>
      </c>
      <c r="F260" s="1">
        <v>0</v>
      </c>
      <c r="G260" s="2">
        <f t="shared" si="0"/>
        <v>1889.5862999999999</v>
      </c>
      <c r="H260" s="2">
        <f t="shared" si="1"/>
        <v>0.88000000000010914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2462.54</v>
      </c>
      <c r="D262" s="1">
        <f>'PR-RAS'!E266</f>
        <v>2416.58</v>
      </c>
      <c r="E262" s="1">
        <v>0</v>
      </c>
      <c r="F262" s="1">
        <v>0</v>
      </c>
      <c r="G262" s="2">
        <f t="shared" si="0"/>
        <v>1904.1777</v>
      </c>
      <c r="H262" s="2">
        <f t="shared" si="1"/>
        <v>0.88000000000010914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1555669.1700000002</v>
      </c>
      <c r="D285" s="1">
        <f>'PR-RAS'!E289</f>
        <v>1930801.52</v>
      </c>
      <c r="E285" s="1">
        <v>0</v>
      </c>
      <c r="F285" s="1">
        <v>0</v>
      </c>
      <c r="G285" s="2">
        <f t="shared" si="8"/>
        <v>1538505.3076399998</v>
      </c>
      <c r="H285" s="2">
        <f t="shared" si="9"/>
        <v>0.65000000013969839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112774.36999999965</v>
      </c>
      <c r="D286" s="1">
        <f>'PR-RAS'!E290</f>
        <v>45618.709999999963</v>
      </c>
      <c r="E286" s="1">
        <v>0</v>
      </c>
      <c r="F286" s="1">
        <v>0</v>
      </c>
      <c r="G286" s="2">
        <f t="shared" si="8"/>
        <v>58143.360149999869</v>
      </c>
      <c r="H286" s="2">
        <f t="shared" si="9"/>
        <v>0.65999999968335032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21690.53</v>
      </c>
      <c r="D288" s="1">
        <f>'PR-RAS'!E292</f>
        <v>61027.97</v>
      </c>
      <c r="E288" s="1">
        <v>0</v>
      </c>
      <c r="F288" s="1">
        <v>0</v>
      </c>
      <c r="G288" s="2">
        <f t="shared" si="8"/>
        <v>41255.23689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73436.929999999993</v>
      </c>
      <c r="D345" s="1">
        <f>'PR-RAS'!E350</f>
        <v>84388.31</v>
      </c>
      <c r="E345" s="1">
        <v>0</v>
      </c>
      <c r="F345" s="1">
        <v>0</v>
      </c>
      <c r="G345" s="2">
        <f t="shared" si="8"/>
        <v>83321.461199999991</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73436.929999999993</v>
      </c>
      <c r="D358" s="1">
        <f>'PR-RAS'!E363</f>
        <v>84388.31</v>
      </c>
      <c r="E358" s="1">
        <v>0</v>
      </c>
      <c r="F358" s="1">
        <v>0</v>
      </c>
      <c r="G358" s="2">
        <f t="shared" si="8"/>
        <v>86470.237349999996</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12198.11</v>
      </c>
      <c r="D364" s="1">
        <f>'PR-RAS'!E369</f>
        <v>3011.87</v>
      </c>
      <c r="E364" s="1">
        <v>0</v>
      </c>
      <c r="F364" s="1">
        <v>0</v>
      </c>
      <c r="G364" s="2">
        <f t="shared" si="8"/>
        <v>6614.5315499999997</v>
      </c>
      <c r="H364" s="2">
        <f t="shared" si="9"/>
        <v>0.24000000000069122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12198.11</v>
      </c>
      <c r="D365" s="1">
        <f>'PR-RAS'!E370</f>
        <v>3011.87</v>
      </c>
      <c r="E365" s="1">
        <v>0</v>
      </c>
      <c r="F365" s="1">
        <v>0</v>
      </c>
      <c r="G365" s="2">
        <f t="shared" si="8"/>
        <v>6632.7533999999996</v>
      </c>
      <c r="H365" s="2">
        <f t="shared" si="9"/>
        <v>0.24000000000069122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61238.82</v>
      </c>
      <c r="D378" s="1">
        <f>'PR-RAS'!E383</f>
        <v>81376.44</v>
      </c>
      <c r="E378" s="1">
        <v>0</v>
      </c>
      <c r="F378" s="1">
        <v>0</v>
      </c>
      <c r="G378" s="2">
        <f t="shared" si="8"/>
        <v>84444.870900000009</v>
      </c>
      <c r="H378" s="2">
        <f t="shared" si="9"/>
        <v>0.62000000000261934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61238.82</v>
      </c>
      <c r="D379" s="1">
        <f>'PR-RAS'!E384</f>
        <v>81376.44</v>
      </c>
      <c r="E379" s="1">
        <v>0</v>
      </c>
      <c r="F379" s="1">
        <v>0</v>
      </c>
      <c r="G379" s="2">
        <f t="shared" si="8"/>
        <v>84668.862600000008</v>
      </c>
      <c r="H379" s="2">
        <f t="shared" si="9"/>
        <v>0.62000000000261934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73436.929999999993</v>
      </c>
      <c r="D403" s="1">
        <f>'PR-RAS'!E408</f>
        <v>84388.31</v>
      </c>
      <c r="E403" s="1">
        <v>0</v>
      </c>
      <c r="F403" s="1">
        <v>0</v>
      </c>
      <c r="G403" s="2">
        <f t="shared" si="8"/>
        <v>97369.847099999999</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1668443.5399999998</v>
      </c>
      <c r="D407" s="1">
        <f>'PR-RAS'!E412</f>
        <v>1976420.23</v>
      </c>
      <c r="E407" s="1">
        <v>0</v>
      </c>
      <c r="F407" s="1">
        <v>0</v>
      </c>
      <c r="G407" s="2">
        <f t="shared" si="8"/>
        <v>2282241.304</v>
      </c>
      <c r="H407" s="2">
        <f t="shared" si="9"/>
        <v>0.69000000017695129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1629106.1</v>
      </c>
      <c r="D408" s="1">
        <f>'PR-RAS'!E413</f>
        <v>2015189.83</v>
      </c>
      <c r="E408" s="1">
        <v>0</v>
      </c>
      <c r="F408" s="1">
        <v>0</v>
      </c>
      <c r="G408" s="2">
        <f t="shared" si="8"/>
        <v>2303410.7043199996</v>
      </c>
      <c r="H408" s="2">
        <f t="shared" si="9"/>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39337.439999999711</v>
      </c>
      <c r="D409" s="1">
        <f>'PR-RAS'!E414</f>
        <v>0</v>
      </c>
      <c r="E409" s="1">
        <v>0</v>
      </c>
      <c r="F409" s="1">
        <v>0</v>
      </c>
      <c r="G409" s="2">
        <f t="shared" si="8"/>
        <v>16049.675519999881</v>
      </c>
      <c r="H409" s="2">
        <f t="shared" si="9"/>
        <v>0.43999999971129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38769.600000000093</v>
      </c>
      <c r="E410" s="1">
        <v>0</v>
      </c>
      <c r="F410" s="1">
        <v>0</v>
      </c>
      <c r="G410" s="2">
        <f t="shared" si="8"/>
        <v>31713.532800000074</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21690.53</v>
      </c>
      <c r="D411" s="1">
        <f>'PR-RAS'!E416</f>
        <v>61027.97</v>
      </c>
      <c r="E411" s="1">
        <v>0</v>
      </c>
      <c r="F411" s="1">
        <v>0</v>
      </c>
      <c r="G411" s="2">
        <f t="shared" si="8"/>
        <v>58936.0527</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1668443.5399999998</v>
      </c>
      <c r="D633" s="1">
        <f>'PR-RAS'!E639</f>
        <v>1976420.23</v>
      </c>
      <c r="E633" s="1">
        <v>0</v>
      </c>
      <c r="F633" s="1">
        <v>0</v>
      </c>
      <c r="G633" s="2">
        <f t="shared" si="10"/>
        <v>3552651.4879999999</v>
      </c>
      <c r="H633" s="2">
        <f t="shared" si="11"/>
        <v>0.69000000017695129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1629106.1</v>
      </c>
      <c r="D634" s="1">
        <f>'PR-RAS'!E640</f>
        <v>2015189.83</v>
      </c>
      <c r="E634" s="1">
        <v>0</v>
      </c>
      <c r="F634" s="1">
        <v>0</v>
      </c>
      <c r="G634" s="2">
        <f t="shared" si="10"/>
        <v>3582454.4860799997</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39337.439999999711</v>
      </c>
      <c r="D635" s="1">
        <f>'PR-RAS'!E641</f>
        <v>0</v>
      </c>
      <c r="E635" s="1">
        <v>0</v>
      </c>
      <c r="F635" s="1">
        <v>0</v>
      </c>
      <c r="G635" s="2">
        <f t="shared" si="10"/>
        <v>24939.936959999817</v>
      </c>
      <c r="H635" s="2">
        <f t="shared" si="11"/>
        <v>0.43999999971129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38769.600000000093</v>
      </c>
      <c r="E636" s="1">
        <v>0</v>
      </c>
      <c r="F636" s="1">
        <v>0</v>
      </c>
      <c r="G636" s="2">
        <f t="shared" si="10"/>
        <v>49237.392000000116</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21690.53</v>
      </c>
      <c r="D637" s="1">
        <f>'PR-RAS'!E643</f>
        <v>61027.97</v>
      </c>
      <c r="E637" s="1">
        <v>0</v>
      </c>
      <c r="F637" s="1">
        <v>0</v>
      </c>
      <c r="G637" s="2">
        <f t="shared" si="10"/>
        <v>91422.754920000007</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61027.96999999971</v>
      </c>
      <c r="D639" s="1">
        <f>'PR-RAS'!E645</f>
        <v>22258.369999999908</v>
      </c>
      <c r="E639" s="1">
        <v>0</v>
      </c>
      <c r="F639" s="1">
        <v>0</v>
      </c>
      <c r="G639" s="2">
        <f t="shared" si="10"/>
        <v>67337.524979999696</v>
      </c>
      <c r="H639" s="2">
        <f t="shared" si="11"/>
        <v>0.40000000019790605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123686.2</v>
      </c>
      <c r="D641" s="1">
        <f>'PR-RAS'!E647</f>
        <v>142654.78</v>
      </c>
      <c r="E641" s="1">
        <v>0</v>
      </c>
      <c r="F641" s="1">
        <v>0</v>
      </c>
      <c r="G641" s="2">
        <f t="shared" si="10"/>
        <v>261757.28640000001</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25444.39</v>
      </c>
      <c r="D642" s="1">
        <f>'PR-RAS'!E649</f>
        <v>68810.48</v>
      </c>
      <c r="E642" s="1">
        <v>0</v>
      </c>
      <c r="F642" s="1">
        <v>0</v>
      </c>
      <c r="G642" s="2">
        <f t="shared" si="10"/>
        <v>104524.88934999998</v>
      </c>
      <c r="H642" s="2">
        <f t="shared" si="11"/>
        <v>0.86999999999534339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294488.39</v>
      </c>
      <c r="D643" s="1">
        <f>'PR-RAS'!E650</f>
        <v>240090.73</v>
      </c>
      <c r="E643" s="1">
        <v>0</v>
      </c>
      <c r="F643" s="1">
        <v>0</v>
      </c>
      <c r="G643" s="2">
        <f t="shared" si="10"/>
        <v>497338.0437000001</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251122.3</v>
      </c>
      <c r="D644" s="1">
        <f>'PR-RAS'!E651</f>
        <v>273852.58</v>
      </c>
      <c r="E644" s="1">
        <v>0</v>
      </c>
      <c r="F644" s="1">
        <v>0</v>
      </c>
      <c r="G644" s="2">
        <f t="shared" si="10"/>
        <v>513646.05677999998</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68810.48000000004</v>
      </c>
      <c r="D645" s="1">
        <f>'PR-RAS'!E652</f>
        <v>35048.630000000005</v>
      </c>
      <c r="E645" s="1">
        <v>0</v>
      </c>
      <c r="F645" s="1">
        <v>0</v>
      </c>
      <c r="G645" s="2">
        <f t="shared" si="10"/>
        <v>89456.584560000032</v>
      </c>
      <c r="H645" s="2">
        <f t="shared" si="11"/>
        <v>0.8500000000349246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60</v>
      </c>
      <c r="E647" s="1">
        <v>0</v>
      </c>
      <c r="F647" s="1">
        <v>0</v>
      </c>
      <c r="G647" s="2">
        <f t="shared" si="10"/>
        <v>117.572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1425392.33</v>
      </c>
      <c r="D668" s="1">
        <f>'PR-RAS'!E675</f>
        <v>1764164.17</v>
      </c>
      <c r="E668" s="1">
        <v>0</v>
      </c>
      <c r="F668" s="1">
        <v>0</v>
      </c>
      <c r="G668" s="2">
        <f t="shared" si="10"/>
        <v>3304131.68689</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2000</v>
      </c>
      <c r="E669" s="1">
        <v>0</v>
      </c>
      <c r="F669" s="1">
        <v>0</v>
      </c>
      <c r="G669" s="2">
        <f t="shared" si="10"/>
        <v>2672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797</v>
      </c>
      <c r="D670" s="1">
        <f>'PR-RAS'!E677</f>
        <v>797</v>
      </c>
      <c r="E670" s="1">
        <v>0</v>
      </c>
      <c r="F670" s="1">
        <v>0</v>
      </c>
      <c r="G670" s="2">
        <f t="shared" si="10"/>
        <v>1599.5790000000002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39099.199999999997</v>
      </c>
      <c r="D687" s="1">
        <f>'PR-RAS'!E694</f>
        <v>19206</v>
      </c>
      <c r="E687" s="1">
        <v>0</v>
      </c>
      <c r="F687" s="1">
        <v>0</v>
      </c>
      <c r="G687" s="2">
        <f t="shared" si="10"/>
        <v>53172.683199999999</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4856.72</v>
      </c>
      <c r="E709" s="1">
        <v>0</v>
      </c>
      <c r="F709" s="1">
        <v>0</v>
      </c>
      <c r="G709" s="2">
        <f t="shared" si="10"/>
        <v>6877.1155200000003</v>
      </c>
      <c r="H709" s="2">
        <f t="shared" si="11"/>
        <v>0.27999999999974534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1682.56</v>
      </c>
      <c r="D710" s="1">
        <f>'PR-RAS'!E717</f>
        <v>1324.32</v>
      </c>
      <c r="E710" s="1">
        <v>0</v>
      </c>
      <c r="F710" s="1">
        <v>0</v>
      </c>
      <c r="G710" s="2">
        <f t="shared" si="10"/>
        <v>3070.8207999999995</v>
      </c>
      <c r="H710" s="2">
        <f t="shared" si="11"/>
        <v>0.75999999999999091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23351.7</v>
      </c>
      <c r="D711" s="1">
        <f>'PR-RAS'!E718</f>
        <v>24455.18</v>
      </c>
      <c r="E711" s="1">
        <v>0</v>
      </c>
      <c r="F711" s="1">
        <v>0</v>
      </c>
      <c r="G711" s="2">
        <f t="shared" si="10"/>
        <v>51306.062599999997</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3393.25</v>
      </c>
      <c r="D713" s="1">
        <f>'PR-RAS'!E720</f>
        <v>3179.67</v>
      </c>
      <c r="E713" s="1">
        <v>0</v>
      </c>
      <c r="F713" s="1">
        <v>0</v>
      </c>
      <c r="G713" s="2">
        <f t="shared" si="10"/>
        <v>6943.8440799999998</v>
      </c>
      <c r="H713" s="2">
        <f t="shared" si="11"/>
        <v>0.57999999999992724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3913.64</v>
      </c>
      <c r="D715" s="1">
        <f>'PR-RAS'!E722</f>
        <v>2502.98</v>
      </c>
      <c r="E715" s="1">
        <v>0</v>
      </c>
      <c r="F715" s="1">
        <v>0</v>
      </c>
      <c r="G715" s="2">
        <f t="shared" si="10"/>
        <v>6368.5944</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2438.33</v>
      </c>
      <c r="D718" s="1">
        <f>'PR-RAS'!E725</f>
        <v>3527.84</v>
      </c>
      <c r="E718" s="1">
        <v>0</v>
      </c>
      <c r="F718" s="1">
        <v>0</v>
      </c>
      <c r="G718" s="2">
        <f t="shared" si="10"/>
        <v>6807.2051700000002</v>
      </c>
      <c r="H718" s="2">
        <f t="shared" si="11"/>
        <v>0.48999999999978172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1080</v>
      </c>
      <c r="D816" s="1">
        <f>'PR-RAS'!E823</f>
        <v>2400</v>
      </c>
      <c r="E816" s="1">
        <v>0</v>
      </c>
      <c r="F816" s="1">
        <v>0</v>
      </c>
      <c r="G816" s="2">
        <f t="shared" si="18"/>
        <v>4792.2</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1895490.79</v>
      </c>
      <c r="D984" s="6">
        <f>BILANCA!E6</f>
        <v>1924775.78</v>
      </c>
      <c r="E984" s="6">
        <v>0</v>
      </c>
      <c r="F984" s="6">
        <v>0</v>
      </c>
      <c r="G984" s="7">
        <f t="shared" ref="G984:G1241" si="22">B984/1000*C984+B984/500*D984</f>
        <v>5745.0423500000006</v>
      </c>
      <c r="H984" s="7">
        <f t="shared" si="19"/>
        <v>0.42999999993480742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1697070.09</v>
      </c>
      <c r="D985" s="1">
        <f>BILANCA!E7</f>
        <v>1745214.74</v>
      </c>
      <c r="E985" s="1">
        <v>0</v>
      </c>
      <c r="F985" s="1">
        <v>0</v>
      </c>
      <c r="G985" s="2">
        <f t="shared" si="22"/>
        <v>10374.99914</v>
      </c>
      <c r="H985" s="2">
        <f t="shared" si="19"/>
        <v>0.35000000009313226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16265.12</v>
      </c>
      <c r="D986" s="1">
        <f>BILANCA!E8</f>
        <v>16265.12</v>
      </c>
      <c r="E986" s="1">
        <v>0</v>
      </c>
      <c r="F986" s="1">
        <v>0</v>
      </c>
      <c r="G986" s="2">
        <f t="shared" si="22"/>
        <v>146.38607999999999</v>
      </c>
      <c r="H986" s="2">
        <f t="shared" si="19"/>
        <v>0.24000000000160071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15666.6</v>
      </c>
      <c r="D987" s="1">
        <f>BILANCA!E9</f>
        <v>15666.6</v>
      </c>
      <c r="E987" s="1">
        <v>0</v>
      </c>
      <c r="F987" s="1">
        <v>0</v>
      </c>
      <c r="G987" s="2">
        <f t="shared" si="22"/>
        <v>187.9992</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598.52</v>
      </c>
      <c r="D988" s="1">
        <f>BILANCA!E10</f>
        <v>598.52</v>
      </c>
      <c r="E988" s="1">
        <v>0</v>
      </c>
      <c r="F988" s="1">
        <v>0</v>
      </c>
      <c r="G988" s="2">
        <f t="shared" si="22"/>
        <v>8.9778000000000002</v>
      </c>
      <c r="H988" s="2">
        <f t="shared" si="19"/>
        <v>0.96000000000003638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1680804.97</v>
      </c>
      <c r="D990" s="1">
        <f>BILANCA!E12</f>
        <v>1728949.6199999999</v>
      </c>
      <c r="E990" s="1">
        <v>0</v>
      </c>
      <c r="F990" s="1">
        <v>0</v>
      </c>
      <c r="G990" s="2">
        <f t="shared" si="22"/>
        <v>35970.929470000003</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1566646.9</v>
      </c>
      <c r="D991" s="1">
        <f>BILANCA!E13</f>
        <v>1541878.0799999998</v>
      </c>
      <c r="E991" s="1">
        <v>0</v>
      </c>
      <c r="F991" s="1">
        <v>0</v>
      </c>
      <c r="G991" s="2">
        <f t="shared" si="22"/>
        <v>37203.224479999997</v>
      </c>
      <c r="H991" s="2">
        <f t="shared" si="19"/>
        <v>0.17999999993480742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1847107.88</v>
      </c>
      <c r="D993" s="1">
        <f>BILANCA!E15</f>
        <v>1847107.88</v>
      </c>
      <c r="E993" s="1">
        <v>0</v>
      </c>
      <c r="F993" s="1">
        <v>0</v>
      </c>
      <c r="G993" s="2">
        <f t="shared" si="22"/>
        <v>55413.236399999994</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280460.98</v>
      </c>
      <c r="D996" s="1">
        <f>BILANCA!E18</f>
        <v>305229.8</v>
      </c>
      <c r="E996" s="1">
        <v>0</v>
      </c>
      <c r="F996" s="1">
        <v>0</v>
      </c>
      <c r="G996" s="2">
        <f t="shared" si="22"/>
        <v>11581.967539999998</v>
      </c>
      <c r="H996" s="2">
        <f t="shared" si="19"/>
        <v>0.22000000003026798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16426.540000000095</v>
      </c>
      <c r="D997" s="1">
        <f>BILANCA!E19</f>
        <v>9802.1000000000349</v>
      </c>
      <c r="E997" s="1">
        <v>0</v>
      </c>
      <c r="F997" s="1">
        <v>0</v>
      </c>
      <c r="G997" s="2">
        <f t="shared" si="22"/>
        <v>504.43036000000234</v>
      </c>
      <c r="H997" s="2">
        <f t="shared" si="19"/>
        <v>0.55999999993946403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371855.31</v>
      </c>
      <c r="D998" s="1">
        <f>BILANCA!E20</f>
        <v>374867.18</v>
      </c>
      <c r="E998" s="1">
        <v>0</v>
      </c>
      <c r="F998" s="1">
        <v>0</v>
      </c>
      <c r="G998" s="2">
        <f t="shared" si="22"/>
        <v>16823.84505</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7406.45</v>
      </c>
      <c r="D999" s="1">
        <f>BILANCA!E21</f>
        <v>5259.8</v>
      </c>
      <c r="E999" s="1">
        <v>0</v>
      </c>
      <c r="F999" s="1">
        <v>0</v>
      </c>
      <c r="G999" s="2">
        <f t="shared" si="22"/>
        <v>286.8168</v>
      </c>
      <c r="H999" s="2">
        <f t="shared" si="19"/>
        <v>0.6499999999996362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3191.65</v>
      </c>
      <c r="D1000" s="1">
        <f>BILANCA!E22</f>
        <v>3191.65</v>
      </c>
      <c r="E1000" s="1">
        <v>0</v>
      </c>
      <c r="F1000" s="1">
        <v>0</v>
      </c>
      <c r="G1000" s="2">
        <f t="shared" si="22"/>
        <v>162.77415000000002</v>
      </c>
      <c r="H1000" s="2">
        <f t="shared" si="19"/>
        <v>0.6999999999998181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1377.21</v>
      </c>
      <c r="D1002" s="1">
        <f>BILANCA!E24</f>
        <v>1377.21</v>
      </c>
      <c r="E1002" s="1">
        <v>0</v>
      </c>
      <c r="F1002" s="1">
        <v>0</v>
      </c>
      <c r="G1002" s="2">
        <f t="shared" si="22"/>
        <v>78.500969999999995</v>
      </c>
      <c r="H1002" s="2">
        <f t="shared" si="19"/>
        <v>0.42000000000007276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4491.9399999999996</v>
      </c>
      <c r="D1003" s="1">
        <f>BILANCA!E25</f>
        <v>4491.9399999999996</v>
      </c>
      <c r="E1003" s="1">
        <v>0</v>
      </c>
      <c r="F1003" s="1">
        <v>0</v>
      </c>
      <c r="G1003" s="2">
        <f t="shared" si="22"/>
        <v>269.51639999999998</v>
      </c>
      <c r="H1003" s="2">
        <f t="shared" si="19"/>
        <v>0.12000000000080036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71388.899999999994</v>
      </c>
      <c r="D1004" s="1">
        <f>BILANCA!E26</f>
        <v>71388.899999999994</v>
      </c>
      <c r="E1004" s="1">
        <v>0</v>
      </c>
      <c r="F1004" s="1">
        <v>0</v>
      </c>
      <c r="G1004" s="2">
        <f t="shared" si="22"/>
        <v>4497.5006999999996</v>
      </c>
      <c r="H1004" s="2">
        <f t="shared" si="19"/>
        <v>0.20000000001164153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443284.92</v>
      </c>
      <c r="D1006" s="1">
        <f>BILANCA!E28</f>
        <v>450774.58</v>
      </c>
      <c r="E1006" s="1">
        <v>0</v>
      </c>
      <c r="F1006" s="1">
        <v>0</v>
      </c>
      <c r="G1006" s="2">
        <f t="shared" si="22"/>
        <v>30931.183840000002</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96621.439999999988</v>
      </c>
      <c r="D1013" s="1">
        <f>BILANCA!E35</f>
        <v>176159.34999999998</v>
      </c>
      <c r="E1013" s="1">
        <v>0</v>
      </c>
      <c r="F1013" s="1">
        <v>0</v>
      </c>
      <c r="G1013" s="2">
        <f t="shared" si="22"/>
        <v>13468.204199999996</v>
      </c>
      <c r="H1013" s="2">
        <f t="shared" si="19"/>
        <v>0.78999999996449333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174492.93</v>
      </c>
      <c r="D1014" s="1">
        <f>BILANCA!E36</f>
        <v>255869.37</v>
      </c>
      <c r="E1014" s="1">
        <v>0</v>
      </c>
      <c r="F1014" s="1">
        <v>0</v>
      </c>
      <c r="G1014" s="2">
        <f t="shared" si="22"/>
        <v>21273.181769999999</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77871.490000000005</v>
      </c>
      <c r="D1018" s="1">
        <f>BILANCA!E40</f>
        <v>79710.02</v>
      </c>
      <c r="E1018" s="1">
        <v>0</v>
      </c>
      <c r="F1018" s="1">
        <v>0</v>
      </c>
      <c r="G1018" s="2">
        <f t="shared" si="22"/>
        <v>8305.203550000002</v>
      </c>
      <c r="H1018" s="2">
        <f t="shared" si="19"/>
        <v>0.51000000000931323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1110.0899999999999</v>
      </c>
      <c r="D1023" s="1">
        <f>BILANCA!E45</f>
        <v>1110.0899999999999</v>
      </c>
      <c r="E1023" s="1">
        <v>0</v>
      </c>
      <c r="F1023" s="1">
        <v>0</v>
      </c>
      <c r="G1023" s="2">
        <f t="shared" si="22"/>
        <v>133.21080000000001</v>
      </c>
      <c r="H1023" s="2">
        <f t="shared" si="19"/>
        <v>0.17999999999983629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1110.0899999999999</v>
      </c>
      <c r="D1025" s="1">
        <f>BILANCA!E47</f>
        <v>1110.0899999999999</v>
      </c>
      <c r="E1025" s="1">
        <v>0</v>
      </c>
      <c r="F1025" s="1">
        <v>0</v>
      </c>
      <c r="G1025" s="2">
        <f t="shared" si="22"/>
        <v>139.87133999999998</v>
      </c>
      <c r="H1025" s="2">
        <f t="shared" si="19"/>
        <v>0.17999999999983629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17274.330000000002</v>
      </c>
      <c r="D1032" s="1">
        <f>BILANCA!E54</f>
        <v>18523.689999999999</v>
      </c>
      <c r="E1032" s="1">
        <v>0</v>
      </c>
      <c r="F1032" s="1">
        <v>0</v>
      </c>
      <c r="G1032" s="2">
        <f t="shared" si="22"/>
        <v>2661.76379</v>
      </c>
      <c r="H1032" s="2">
        <f t="shared" si="19"/>
        <v>0.6400000000030559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17274.330000000002</v>
      </c>
      <c r="D1033" s="1">
        <f>BILANCA!E55</f>
        <v>18523.689999999999</v>
      </c>
      <c r="E1033" s="1">
        <v>0</v>
      </c>
      <c r="F1033" s="1">
        <v>0</v>
      </c>
      <c r="G1033" s="2">
        <f t="shared" si="22"/>
        <v>2716.0855000000001</v>
      </c>
      <c r="H1033" s="2">
        <f t="shared" si="19"/>
        <v>0.6400000000030559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198420.7</v>
      </c>
      <c r="D1046" s="1">
        <f>BILANCA!E68</f>
        <v>179561.03999999998</v>
      </c>
      <c r="E1046" s="1">
        <v>0</v>
      </c>
      <c r="F1046" s="1">
        <v>0</v>
      </c>
      <c r="G1046" s="2">
        <f t="shared" si="22"/>
        <v>35125.195139999996</v>
      </c>
      <c r="H1046" s="2">
        <f t="shared" si="19"/>
        <v>0.33999999996740371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68810.48</v>
      </c>
      <c r="D1047" s="1">
        <f>BILANCA!E69</f>
        <v>35048.629999999997</v>
      </c>
      <c r="E1047" s="1">
        <v>0</v>
      </c>
      <c r="F1047" s="1">
        <v>0</v>
      </c>
      <c r="G1047" s="2">
        <f t="shared" si="22"/>
        <v>8890.0953599999993</v>
      </c>
      <c r="H1047" s="2">
        <f t="shared" si="19"/>
        <v>0.84999999999854481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68750.649999999994</v>
      </c>
      <c r="D1048" s="1">
        <f>BILANCA!E70</f>
        <v>35026.75</v>
      </c>
      <c r="E1048" s="1">
        <v>0</v>
      </c>
      <c r="F1048" s="1">
        <v>0</v>
      </c>
      <c r="G1048" s="2">
        <f t="shared" si="22"/>
        <v>9022.2697499999995</v>
      </c>
      <c r="H1048" s="2">
        <f t="shared" si="19"/>
        <v>0.60000000000582077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68750.649999999994</v>
      </c>
      <c r="D1050" s="1">
        <f>BILANCA!E72</f>
        <v>35026.75</v>
      </c>
      <c r="E1050" s="1">
        <v>0</v>
      </c>
      <c r="F1050" s="1">
        <v>0</v>
      </c>
      <c r="G1050" s="2">
        <f t="shared" si="22"/>
        <v>9299.8780499999993</v>
      </c>
      <c r="H1050" s="2">
        <f t="shared" si="19"/>
        <v>0.60000000000582077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59.83</v>
      </c>
      <c r="D1054" s="1">
        <f>BILANCA!E76</f>
        <v>21.88</v>
      </c>
      <c r="E1054" s="1">
        <v>0</v>
      </c>
      <c r="F1054" s="1">
        <v>0</v>
      </c>
      <c r="G1054" s="2">
        <f t="shared" si="22"/>
        <v>7.3548899999999993</v>
      </c>
      <c r="H1054" s="2">
        <f t="shared" si="19"/>
        <v>0.2900000000000027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5924.0199999999995</v>
      </c>
      <c r="D1056" s="1">
        <f>BILANCA!E78</f>
        <v>1857.63</v>
      </c>
      <c r="E1056" s="1">
        <v>0</v>
      </c>
      <c r="F1056" s="1">
        <v>0</v>
      </c>
      <c r="G1056" s="2">
        <f t="shared" si="22"/>
        <v>703.66743999999994</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159.93</v>
      </c>
      <c r="E1061" s="1">
        <v>0</v>
      </c>
      <c r="F1061" s="1">
        <v>0</v>
      </c>
      <c r="G1061" s="2">
        <f t="shared" si="22"/>
        <v>24.949080000000002</v>
      </c>
      <c r="H1061" s="2">
        <f t="shared" si="19"/>
        <v>6.9999999999993179E-2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1004.9</v>
      </c>
      <c r="D1062" s="1">
        <f>BILANCA!E84</f>
        <v>867.95</v>
      </c>
      <c r="E1062" s="1">
        <v>0</v>
      </c>
      <c r="F1062" s="1">
        <v>0</v>
      </c>
      <c r="G1062" s="2">
        <f t="shared" si="22"/>
        <v>216.5232</v>
      </c>
      <c r="H1062" s="2">
        <f t="shared" si="19"/>
        <v>0.14999999999997726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4919.12</v>
      </c>
      <c r="D1064" s="1">
        <f>BILANCA!E86</f>
        <v>829.75</v>
      </c>
      <c r="E1064" s="1">
        <v>0</v>
      </c>
      <c r="F1064" s="1">
        <v>0</v>
      </c>
      <c r="G1064" s="2">
        <f t="shared" si="22"/>
        <v>532.86821999999995</v>
      </c>
      <c r="H1064" s="2">
        <f t="shared" si="19"/>
        <v>0.36999999999989086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123686.2</v>
      </c>
      <c r="D1148" s="1">
        <f>BILANCA!E170</f>
        <v>142654.78</v>
      </c>
      <c r="E1148" s="1">
        <v>0</v>
      </c>
      <c r="F1148" s="1">
        <v>0</v>
      </c>
      <c r="G1148" s="2">
        <f t="shared" si="22"/>
        <v>67484.300400000007</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123686.2</v>
      </c>
      <c r="D1151" s="1">
        <f>BILANCA!E173</f>
        <v>142654.78</v>
      </c>
      <c r="E1151" s="1">
        <v>0</v>
      </c>
      <c r="F1151" s="1">
        <v>0</v>
      </c>
      <c r="G1151" s="2">
        <f t="shared" si="22"/>
        <v>68711.287680000009</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1895490.79</v>
      </c>
      <c r="D1152" s="1">
        <f>BILANCA!E175</f>
        <v>1924775.7799999998</v>
      </c>
      <c r="E1152" s="1">
        <v>0</v>
      </c>
      <c r="F1152" s="1">
        <v>0</v>
      </c>
      <c r="G1152" s="2">
        <f t="shared" si="22"/>
        <v>970912.15714999998</v>
      </c>
      <c r="H1152" s="2">
        <f t="shared" si="23"/>
        <v>0.43000000016763806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137687.81</v>
      </c>
      <c r="D1153" s="1">
        <f>BILANCA!E176</f>
        <v>153175.75000000003</v>
      </c>
      <c r="E1153" s="1">
        <v>0</v>
      </c>
      <c r="F1153" s="1">
        <v>0</v>
      </c>
      <c r="G1153" s="2">
        <f t="shared" si="22"/>
        <v>75486.682700000005</v>
      </c>
      <c r="H1153" s="2">
        <f t="shared" si="23"/>
        <v>0.43999999997322448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137687.81</v>
      </c>
      <c r="D1154" s="1">
        <f>BILANCA!E177</f>
        <v>145848.55000000002</v>
      </c>
      <c r="E1154" s="1">
        <v>0</v>
      </c>
      <c r="F1154" s="1">
        <v>0</v>
      </c>
      <c r="G1154" s="2">
        <f t="shared" si="22"/>
        <v>73424.819610000006</v>
      </c>
      <c r="H1154" s="2">
        <f t="shared" si="23"/>
        <v>0.63999999998486601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123611.3</v>
      </c>
      <c r="D1155" s="1">
        <f>BILANCA!E178</f>
        <v>142637.48000000001</v>
      </c>
      <c r="E1155" s="1">
        <v>0</v>
      </c>
      <c r="F1155" s="1">
        <v>0</v>
      </c>
      <c r="G1155" s="2">
        <f t="shared" si="22"/>
        <v>70328.436719999998</v>
      </c>
      <c r="H1155" s="2">
        <f t="shared" si="23"/>
        <v>0.78000000001338776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6989.12</v>
      </c>
      <c r="D1156" s="1">
        <f>BILANCA!E179</f>
        <v>231.59</v>
      </c>
      <c r="E1156" s="1">
        <v>0</v>
      </c>
      <c r="F1156" s="1">
        <v>0</v>
      </c>
      <c r="G1156" s="2">
        <f t="shared" si="22"/>
        <v>1289.2478999999998</v>
      </c>
      <c r="H1156" s="2">
        <f t="shared" si="23"/>
        <v>0.52999999999988745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7087.39</v>
      </c>
      <c r="D1165" s="1">
        <f>BILANCA!E188</f>
        <v>2979.48</v>
      </c>
      <c r="E1165" s="1">
        <v>0</v>
      </c>
      <c r="F1165" s="1">
        <v>0</v>
      </c>
      <c r="G1165" s="2">
        <f t="shared" si="22"/>
        <v>2374.4357</v>
      </c>
      <c r="H1165" s="2">
        <f t="shared" si="23"/>
        <v>0.87000000000034561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7327.2</v>
      </c>
      <c r="E1166" s="1">
        <v>0</v>
      </c>
      <c r="F1166" s="1">
        <v>0</v>
      </c>
      <c r="G1166" s="2">
        <f t="shared" si="22"/>
        <v>2681.7552000000001</v>
      </c>
      <c r="H1166" s="2">
        <f t="shared" si="23"/>
        <v>0.1999999999998181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1757802.98</v>
      </c>
      <c r="D1214" s="1">
        <f>BILANCA!E237</f>
        <v>1771600.0299999998</v>
      </c>
      <c r="E1214" s="1">
        <v>0</v>
      </c>
      <c r="F1214" s="1">
        <v>0</v>
      </c>
      <c r="G1214" s="2">
        <f t="shared" si="22"/>
        <v>1224531.70224</v>
      </c>
      <c r="H1214" s="2">
        <f t="shared" si="23"/>
        <v>4.9999999813735485E-2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1696775.01</v>
      </c>
      <c r="D1215" s="1">
        <f>BILANCA!E238</f>
        <v>1749341.66</v>
      </c>
      <c r="E1215" s="1">
        <v>0</v>
      </c>
      <c r="F1215" s="1">
        <v>0</v>
      </c>
      <c r="G1215" s="2">
        <f t="shared" si="22"/>
        <v>1205346.33256</v>
      </c>
      <c r="H1215" s="2">
        <f t="shared" si="23"/>
        <v>0.35000000009313226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1696775.01</v>
      </c>
      <c r="D1216" s="1">
        <f>BILANCA!E239</f>
        <v>1749341.66</v>
      </c>
      <c r="E1216" s="1">
        <v>0</v>
      </c>
      <c r="F1216" s="1">
        <v>0</v>
      </c>
      <c r="G1216" s="2">
        <f t="shared" si="22"/>
        <v>1210541.7908900001</v>
      </c>
      <c r="H1216" s="2">
        <f t="shared" si="23"/>
        <v>0.35000000009313226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1696775.01</v>
      </c>
      <c r="D1217" s="1">
        <f>BILANCA!E240</f>
        <v>1749341.66</v>
      </c>
      <c r="E1217" s="1">
        <v>0</v>
      </c>
      <c r="F1217" s="1">
        <v>0</v>
      </c>
      <c r="G1217" s="2">
        <f t="shared" si="22"/>
        <v>1215737.2492200001</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61027.97</v>
      </c>
      <c r="D1222" s="1">
        <f>BILANCA!E245</f>
        <v>22258.369999999995</v>
      </c>
      <c r="E1222" s="1">
        <v>0</v>
      </c>
      <c r="F1222" s="1">
        <v>0</v>
      </c>
      <c r="G1222" s="2">
        <f t="shared" si="22"/>
        <v>25225.185689999998</v>
      </c>
      <c r="H1222" s="2">
        <f t="shared" si="23"/>
        <v>0.39999999999417923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64775.26</v>
      </c>
      <c r="D1223" s="1">
        <f>BILANCA!E246</f>
        <v>180083.61</v>
      </c>
      <c r="E1223" s="1">
        <v>0</v>
      </c>
      <c r="F1223" s="1">
        <v>0</v>
      </c>
      <c r="G1223" s="2">
        <f t="shared" si="22"/>
        <v>101986.19519999999</v>
      </c>
      <c r="H1223" s="2">
        <f t="shared" si="23"/>
        <v>0.65000000001600711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64775.26</v>
      </c>
      <c r="D1224" s="1">
        <f>BILANCA!E247</f>
        <v>180083.61</v>
      </c>
      <c r="E1224" s="1">
        <v>0</v>
      </c>
      <c r="F1224" s="1">
        <v>0</v>
      </c>
      <c r="G1224" s="2">
        <f t="shared" si="22"/>
        <v>102411.13768</v>
      </c>
      <c r="H1224" s="2">
        <f t="shared" si="23"/>
        <v>0.65000000001600711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3747.29</v>
      </c>
      <c r="D1227" s="1">
        <f>BILANCA!E250</f>
        <v>157825.24</v>
      </c>
      <c r="E1227" s="1">
        <v>0</v>
      </c>
      <c r="F1227" s="1">
        <v>0</v>
      </c>
      <c r="G1227" s="2">
        <f t="shared" si="22"/>
        <v>77933.055879999985</v>
      </c>
      <c r="H1227" s="2">
        <f t="shared" si="23"/>
        <v>0.52999999999065039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3747.29</v>
      </c>
      <c r="D1229" s="1">
        <f>BILANCA!E252</f>
        <v>157825.24</v>
      </c>
      <c r="E1229" s="1">
        <v>0</v>
      </c>
      <c r="F1229" s="1">
        <v>0</v>
      </c>
      <c r="G1229" s="2">
        <f t="shared" si="22"/>
        <v>78571.851419999992</v>
      </c>
      <c r="H1229" s="2">
        <f t="shared" si="23"/>
        <v>0.52999999999065039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18849.599999999999</v>
      </c>
      <c r="D1236" s="1">
        <f>BILANCA!E259</f>
        <v>18849.599999999999</v>
      </c>
      <c r="E1236" s="1">
        <v>0</v>
      </c>
      <c r="F1236" s="1">
        <v>0</v>
      </c>
      <c r="G1236" s="2">
        <f t="shared" si="22"/>
        <v>14306.8464</v>
      </c>
      <c r="H1236" s="2">
        <f t="shared" si="23"/>
        <v>0.80000000000291038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18849.599999999999</v>
      </c>
      <c r="D1237" s="1">
        <f>BILANCA!E260</f>
        <v>18849.599999999999</v>
      </c>
      <c r="E1237" s="1">
        <v>0</v>
      </c>
      <c r="F1237" s="1">
        <v>0</v>
      </c>
      <c r="G1237" s="2">
        <f t="shared" si="22"/>
        <v>14363.395199999999</v>
      </c>
      <c r="H1237" s="2">
        <f t="shared" si="23"/>
        <v>0.80000000000291038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4919.12</v>
      </c>
      <c r="D1244" s="1">
        <f>BILANCA!E268</f>
        <v>829.75</v>
      </c>
      <c r="E1244" s="1">
        <v>0</v>
      </c>
      <c r="F1244" s="1">
        <v>0</v>
      </c>
      <c r="G1244" s="2">
        <f t="shared" si="24"/>
        <v>1717.01982</v>
      </c>
      <c r="H1244" s="2">
        <f t="shared" si="23"/>
        <v>0.36999999999989086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137687.81</v>
      </c>
      <c r="D1264" s="1">
        <f>BILANCA!E288</f>
        <v>145848.54999999999</v>
      </c>
      <c r="E1264" s="1">
        <v>0</v>
      </c>
      <c r="F1264" s="1">
        <v>0</v>
      </c>
      <c r="G1264" s="2">
        <f t="shared" si="24"/>
        <v>120657.15971000001</v>
      </c>
      <c r="H1264" s="2">
        <f t="shared" si="23"/>
        <v>0.64000000001396984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7327.2</v>
      </c>
      <c r="E1266" s="1">
        <v>0</v>
      </c>
      <c r="F1266" s="1">
        <v>0</v>
      </c>
      <c r="G1266" s="2">
        <f t="shared" si="24"/>
        <v>4147.1951999999992</v>
      </c>
      <c r="H1266" s="2">
        <f t="shared" si="23"/>
        <v>0.1999999999998181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6641.89</v>
      </c>
      <c r="D1278" s="1">
        <f>BILANCA!E302</f>
        <v>2533.98</v>
      </c>
      <c r="E1278" s="1">
        <v>0</v>
      </c>
      <c r="F1278" s="1">
        <v>0</v>
      </c>
      <c r="G1278" s="2">
        <f t="shared" si="24"/>
        <v>3454.4057499999999</v>
      </c>
      <c r="H1278" s="2">
        <f t="shared" si="23"/>
        <v>0.12999999999965439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1629106.1</v>
      </c>
      <c r="D1408" s="1">
        <f>'RAS-funkcijski'!E114</f>
        <v>2015189.83</v>
      </c>
      <c r="E1408" s="1">
        <v>0</v>
      </c>
      <c r="F1408" s="1">
        <v>0</v>
      </c>
      <c r="G1408" s="2">
        <f t="shared" si="24"/>
        <v>622543.43359999999</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1629106.1</v>
      </c>
      <c r="D1412" s="1">
        <f>'RAS-funkcijski'!E118</f>
        <v>2015189.83</v>
      </c>
      <c r="E1412" s="1">
        <v>0</v>
      </c>
      <c r="F1412" s="1">
        <v>0</v>
      </c>
      <c r="G1412" s="2">
        <f t="shared" si="24"/>
        <v>645181.37664000003</v>
      </c>
      <c r="H1412" s="2">
        <f t="shared" si="27"/>
        <v>0.27000000001862645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1629106.1</v>
      </c>
      <c r="D1414" s="1">
        <f>'RAS-funkcijski'!E120</f>
        <v>2015189.83</v>
      </c>
      <c r="E1414" s="1">
        <v>0</v>
      </c>
      <c r="F1414" s="1">
        <v>0</v>
      </c>
      <c r="G1414" s="2">
        <f t="shared" si="24"/>
        <v>656500.34816000005</v>
      </c>
      <c r="H1414" s="2">
        <f t="shared" si="27"/>
        <v>0.27000000001862645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1629106.1</v>
      </c>
      <c r="D1435" s="13">
        <f>'RAS-funkcijski'!E141</f>
        <v>2015189.83</v>
      </c>
      <c r="E1435" s="13">
        <v>0</v>
      </c>
      <c r="F1435" s="13">
        <v>0</v>
      </c>
      <c r="G1435" s="14">
        <f t="shared" si="24"/>
        <v>775349.5491200001</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1986.87</v>
      </c>
      <c r="D1436" s="6">
        <f>'P-VRIO'!E5</f>
        <v>0</v>
      </c>
      <c r="E1436" s="6">
        <v>0</v>
      </c>
      <c r="F1436" s="6">
        <v>0</v>
      </c>
      <c r="G1436" s="7">
        <f t="shared" si="24"/>
        <v>1.9868699999999999</v>
      </c>
      <c r="H1436" s="7">
        <f t="shared" si="27"/>
        <v>0.13000000000010914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1986.87</v>
      </c>
      <c r="D1453" s="1">
        <f>'P-VRIO'!E22</f>
        <v>0</v>
      </c>
      <c r="E1453" s="1">
        <v>0</v>
      </c>
      <c r="F1453" s="1">
        <v>0</v>
      </c>
      <c r="G1453" s="2">
        <f t="shared" si="24"/>
        <v>35.763659999999994</v>
      </c>
      <c r="H1453" s="2">
        <f t="shared" si="27"/>
        <v>0.13000000000010914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1986.87</v>
      </c>
      <c r="D1454" s="1">
        <f>'P-VRIO'!E23</f>
        <v>0</v>
      </c>
      <c r="E1454" s="1">
        <v>0</v>
      </c>
      <c r="F1454" s="1">
        <v>0</v>
      </c>
      <c r="G1454" s="2">
        <f t="shared" si="24"/>
        <v>37.750529999999998</v>
      </c>
      <c r="H1454" s="2">
        <f t="shared" si="27"/>
        <v>0.13000000000010914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1986.87</v>
      </c>
      <c r="D1456" s="1">
        <f>'P-VRIO'!E25</f>
        <v>0</v>
      </c>
      <c r="E1456" s="1">
        <v>0</v>
      </c>
      <c r="F1456" s="1">
        <v>0</v>
      </c>
      <c r="G1456" s="2">
        <f t="shared" si="24"/>
        <v>41.724269999999997</v>
      </c>
      <c r="H1456" s="2">
        <f t="shared" si="27"/>
        <v>0.13000000000010914</v>
      </c>
      <c r="I1456" s="10">
        <f t="shared" si="30"/>
        <v>5.4241551000045538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137687.81</v>
      </c>
      <c r="D1480" s="6"/>
      <c r="E1480" s="6">
        <v>0</v>
      </c>
      <c r="F1480" s="6">
        <v>0</v>
      </c>
      <c r="G1480" s="7">
        <f t="shared" ref="G1480:G1580" si="34">B1480/1000*C1480</f>
        <v>137.68781000000001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2029527.24</v>
      </c>
      <c r="D1481" s="1">
        <v>0</v>
      </c>
      <c r="E1481" s="1">
        <v>0</v>
      </c>
      <c r="F1481" s="1">
        <v>0</v>
      </c>
      <c r="G1481" s="2">
        <f t="shared" si="34"/>
        <v>4059.0544800000002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1945138.93</v>
      </c>
      <c r="D1483" s="1">
        <v>0</v>
      </c>
      <c r="E1483" s="1">
        <v>0</v>
      </c>
      <c r="F1483" s="1">
        <v>0</v>
      </c>
      <c r="G1483" s="2">
        <f t="shared" si="34"/>
        <v>7780.5557200000003</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1770830.83</v>
      </c>
      <c r="D1484" s="1">
        <v>0</v>
      </c>
      <c r="E1484" s="1">
        <v>0</v>
      </c>
      <c r="F1484" s="1">
        <v>0</v>
      </c>
      <c r="G1484" s="2">
        <f t="shared" si="34"/>
        <v>8854.1541500000003</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161689.85999999999</v>
      </c>
      <c r="D1485" s="1">
        <v>0</v>
      </c>
      <c r="E1485" s="1">
        <v>0</v>
      </c>
      <c r="F1485" s="1">
        <v>0</v>
      </c>
      <c r="G1485" s="2">
        <f t="shared" si="34"/>
        <v>970.13915999999995</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4860.0200000000004</v>
      </c>
      <c r="D1486" s="1">
        <v>0</v>
      </c>
      <c r="E1486" s="1">
        <v>0</v>
      </c>
      <c r="F1486" s="1">
        <v>0</v>
      </c>
      <c r="G1486" s="2">
        <f t="shared" si="34"/>
        <v>34.020140000000005</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7758.22</v>
      </c>
      <c r="D1491" s="1">
        <v>0</v>
      </c>
      <c r="E1491" s="1">
        <v>0</v>
      </c>
      <c r="F1491" s="1">
        <v>0</v>
      </c>
      <c r="G1491" s="2">
        <f t="shared" si="34"/>
        <v>93.098640000000003</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84388.31</v>
      </c>
      <c r="D1492" s="1">
        <v>0</v>
      </c>
      <c r="E1492" s="1">
        <v>0</v>
      </c>
      <c r="F1492" s="1">
        <v>0</v>
      </c>
      <c r="G1492" s="2">
        <f t="shared" si="34"/>
        <v>1097.0480299999999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2014039.3000000003</v>
      </c>
      <c r="D1499" s="1">
        <v>0</v>
      </c>
      <c r="E1499" s="1">
        <v>0</v>
      </c>
      <c r="F1499" s="1">
        <v>0</v>
      </c>
      <c r="G1499" s="2">
        <f t="shared" si="34"/>
        <v>40280.786000000007</v>
      </c>
      <c r="H1499" s="2">
        <f t="shared" si="35"/>
        <v>0.30000000027939677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1936978.1900000002</v>
      </c>
      <c r="D1501" s="1">
        <v>0</v>
      </c>
      <c r="E1501" s="1">
        <v>0</v>
      </c>
      <c r="F1501" s="1">
        <v>0</v>
      </c>
      <c r="G1501" s="2">
        <f t="shared" si="34"/>
        <v>42613.52018</v>
      </c>
      <c r="H1501" s="2">
        <f t="shared" si="35"/>
        <v>0.19000000017695129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1751766.25</v>
      </c>
      <c r="D1502" s="1">
        <v>0</v>
      </c>
      <c r="E1502" s="1">
        <v>0</v>
      </c>
      <c r="F1502" s="1">
        <v>0</v>
      </c>
      <c r="G1502" s="2">
        <f t="shared" si="34"/>
        <v>40290.623749999999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168447.39</v>
      </c>
      <c r="D1503" s="1">
        <v>0</v>
      </c>
      <c r="E1503" s="1">
        <v>0</v>
      </c>
      <c r="F1503" s="1">
        <v>0</v>
      </c>
      <c r="G1503" s="2">
        <f t="shared" si="34"/>
        <v>4042.7373600000005</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4860.0200000000004</v>
      </c>
      <c r="D1504" s="1">
        <v>0</v>
      </c>
      <c r="E1504" s="1">
        <v>0</v>
      </c>
      <c r="F1504" s="1">
        <v>0</v>
      </c>
      <c r="G1504" s="2">
        <f t="shared" si="34"/>
        <v>121.50050000000002</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11904.53</v>
      </c>
      <c r="D1509" s="1">
        <v>0</v>
      </c>
      <c r="E1509" s="1">
        <v>0</v>
      </c>
      <c r="F1509" s="1">
        <v>0</v>
      </c>
      <c r="G1509" s="2">
        <f t="shared" si="34"/>
        <v>357.13589999999999</v>
      </c>
      <c r="H1509" s="2">
        <f t="shared" si="35"/>
        <v>0.46999999999934516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77061.11</v>
      </c>
      <c r="D1510" s="1">
        <v>0</v>
      </c>
      <c r="E1510" s="1">
        <v>0</v>
      </c>
      <c r="F1510" s="1">
        <v>0</v>
      </c>
      <c r="G1510" s="2">
        <f t="shared" si="34"/>
        <v>2388.8944099999999</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153175.74999999953</v>
      </c>
      <c r="D1517" s="1">
        <v>0</v>
      </c>
      <c r="E1517" s="1">
        <v>0</v>
      </c>
      <c r="F1517" s="1">
        <v>0</v>
      </c>
      <c r="G1517" s="2">
        <f t="shared" si="34"/>
        <v>5820.6784999999818</v>
      </c>
      <c r="H1517" s="2">
        <f t="shared" si="35"/>
        <v>0.25000000046566129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153175.75</v>
      </c>
      <c r="D1576" s="1">
        <v>0</v>
      </c>
      <c r="E1576" s="1">
        <v>0</v>
      </c>
      <c r="F1576" s="1">
        <v>0</v>
      </c>
      <c r="G1576" s="2">
        <f t="shared" si="34"/>
        <v>14858.04775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145848.54999999999</v>
      </c>
      <c r="D1578" s="1">
        <v>0</v>
      </c>
      <c r="E1578" s="1">
        <v>0</v>
      </c>
      <c r="F1578" s="1">
        <v>0</v>
      </c>
      <c r="G1578" s="2">
        <f t="shared" si="34"/>
        <v>14439.006449999999</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7327.2</v>
      </c>
      <c r="D1579" s="1">
        <v>0</v>
      </c>
      <c r="E1579" s="1">
        <v>0</v>
      </c>
      <c r="F1579" s="1">
        <v>0</v>
      </c>
      <c r="G1579" s="2">
        <f t="shared" si="34"/>
        <v>732.72</v>
      </c>
      <c r="H1579" s="2">
        <f t="shared" si="35"/>
        <v>0.1999999999998181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16328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1668443.5399999998</v>
      </c>
      <c r="I16" s="170">
        <f>'PR-RAS'!E6</f>
        <v>1976420.23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1555669.1700000002</v>
      </c>
      <c r="I17" s="170">
        <f>'PR-RAS'!E151</f>
        <v>1930801.52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61027.96999999971</v>
      </c>
      <c r="I18" s="170">
        <f>'PR-RAS'!E645</f>
        <v>22258.369999999908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1697070.09</v>
      </c>
      <c r="I20" s="173">
        <f>BILANCA!E7</f>
        <v>1745214.74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198420.7</v>
      </c>
      <c r="I21" s="175">
        <f>BILANCA!E68</f>
        <v>179561.03999999998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137687.81</v>
      </c>
      <c r="I22" s="175">
        <f>BILANCA!E176</f>
        <v>153175.75000000003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1757802.98</v>
      </c>
      <c r="I23" s="177">
        <f>BILANCA!E237</f>
        <v>1771600.0299999998</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1629106.1</v>
      </c>
      <c r="I27" s="175">
        <f>'RAS-funkcijski'!E114</f>
        <v>2015189.83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1629106.1</v>
      </c>
      <c r="I28" s="179">
        <f>'RAS-funkcijski'!E141</f>
        <v>2015189.83</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1986.87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1986.87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137687.81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153175.74999999953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153175.75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3"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1668443.5399999998</v>
      </c>
      <c r="E6" s="51">
        <f>E7+E44+E50+E82+E106+E124+E133+E139</f>
        <v>1976420.23</v>
      </c>
      <c r="F6" s="52">
        <f t="shared" ref="F6:F131" si="0">IF(D6&lt;&gt;0,IF(E6/D6&gt;=100,"&gt;&gt;100",E6/D6*100),"-")</f>
        <v>118.45892190034792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1467624.73</v>
      </c>
      <c r="E50" s="51">
        <f>E51+E54+E59+E62+E65+E68+E71+E74+E77</f>
        <v>1788812.04</v>
      </c>
      <c r="F50" s="52">
        <f t="shared" si="0"/>
        <v>121.88483904873965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1426189.33</v>
      </c>
      <c r="E68" s="51">
        <f t="shared" si="15"/>
        <v>1766961.17</v>
      </c>
      <c r="F68" s="52">
        <f t="shared" si="0"/>
        <v>123.89387108933145</v>
      </c>
    </row>
    <row r="69" spans="1:6" ht="12.75" customHeight="1" x14ac:dyDescent="0.2">
      <c r="A69" s="53" t="s">
        <v>183</v>
      </c>
      <c r="B69" s="85" t="s">
        <v>184</v>
      </c>
      <c r="C69" s="50" t="s">
        <v>183</v>
      </c>
      <c r="D69" s="242">
        <v>1425392.33</v>
      </c>
      <c r="E69" s="242">
        <v>1766164.17</v>
      </c>
      <c r="F69" s="52">
        <f t="shared" si="0"/>
        <v>123.90723121121326</v>
      </c>
    </row>
    <row r="70" spans="1:6" ht="24" x14ac:dyDescent="0.2">
      <c r="A70" s="53" t="s">
        <v>185</v>
      </c>
      <c r="B70" s="85" t="s">
        <v>186</v>
      </c>
      <c r="C70" s="50" t="s">
        <v>185</v>
      </c>
      <c r="D70" s="242">
        <v>797</v>
      </c>
      <c r="E70" s="242">
        <v>797</v>
      </c>
      <c r="F70" s="52">
        <f t="shared" si="0"/>
        <v>100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39099.199999999997</v>
      </c>
      <c r="E74" s="51">
        <f t="shared" si="17"/>
        <v>19206</v>
      </c>
      <c r="F74" s="52">
        <f t="shared" si="0"/>
        <v>49.121209641117979</v>
      </c>
    </row>
    <row r="75" spans="1:6" ht="12.75" customHeight="1" x14ac:dyDescent="0.2">
      <c r="A75" s="53" t="s">
        <v>195</v>
      </c>
      <c r="B75" s="85" t="s">
        <v>196</v>
      </c>
      <c r="C75" s="50" t="s">
        <v>195</v>
      </c>
      <c r="D75" s="242">
        <v>39099.199999999997</v>
      </c>
      <c r="E75" s="242">
        <v>19206</v>
      </c>
      <c r="F75" s="52">
        <f t="shared" si="0"/>
        <v>49.121209641117979</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2336.1999999999998</v>
      </c>
      <c r="E77" s="51">
        <f t="shared" si="18"/>
        <v>2644.87</v>
      </c>
      <c r="F77" s="52">
        <f t="shared" si="0"/>
        <v>113.21248180806438</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2336.1999999999998</v>
      </c>
      <c r="E80" s="242">
        <v>2644.87</v>
      </c>
      <c r="F80" s="52">
        <f t="shared" si="0"/>
        <v>113.21248180806438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20.7</v>
      </c>
      <c r="E82" s="51">
        <f t="shared" si="19"/>
        <v>55.69</v>
      </c>
      <c r="F82" s="52">
        <f t="shared" si="0"/>
        <v>269.03381642512079</v>
      </c>
    </row>
    <row r="83" spans="1:6" ht="12.75" customHeight="1" x14ac:dyDescent="0.2">
      <c r="A83" s="53">
        <v>641</v>
      </c>
      <c r="B83" s="85" t="s">
        <v>211</v>
      </c>
      <c r="C83" s="50" t="s">
        <v>212</v>
      </c>
      <c r="D83" s="51">
        <f t="shared" ref="D83:E83" si="20">SUM(D84:D90)</f>
        <v>20.7</v>
      </c>
      <c r="E83" s="51">
        <f t="shared" si="20"/>
        <v>55.69</v>
      </c>
      <c r="F83" s="52">
        <f t="shared" si="0"/>
        <v>269.03381642512079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20.7</v>
      </c>
      <c r="E85" s="242">
        <v>55.69</v>
      </c>
      <c r="F85" s="52">
        <f t="shared" si="0"/>
        <v>269.03381642512079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0</v>
      </c>
      <c r="E106" s="51">
        <f t="shared" si="23"/>
        <v>0</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21645.399999999998</v>
      </c>
      <c r="E124" s="51">
        <f t="shared" si="27"/>
        <v>23812.400000000001</v>
      </c>
      <c r="F124" s="52">
        <f t="shared" si="0"/>
        <v>110.01136500133978</v>
      </c>
    </row>
    <row r="125" spans="1:6" ht="12.75" customHeight="1" x14ac:dyDescent="0.2">
      <c r="A125" s="53">
        <v>661</v>
      </c>
      <c r="B125" s="86" t="s">
        <v>295</v>
      </c>
      <c r="C125" s="50" t="s">
        <v>296</v>
      </c>
      <c r="D125" s="51">
        <f t="shared" ref="D125:E125" si="28">SUM(D126:D127)</f>
        <v>7928.94</v>
      </c>
      <c r="E125" s="51">
        <f t="shared" si="28"/>
        <v>9340.4</v>
      </c>
      <c r="F125" s="52">
        <f t="shared" si="0"/>
        <v>117.80137067502088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7928.94</v>
      </c>
      <c r="E127" s="242">
        <v>9340.4</v>
      </c>
      <c r="F127" s="52">
        <f t="shared" si="0"/>
        <v>117.80137067502088</v>
      </c>
    </row>
    <row r="128" spans="1:6" ht="24" x14ac:dyDescent="0.2">
      <c r="A128" s="53">
        <v>663</v>
      </c>
      <c r="B128" s="231" t="s">
        <v>301</v>
      </c>
      <c r="C128" s="50" t="s">
        <v>302</v>
      </c>
      <c r="D128" s="51">
        <f t="shared" ref="D128:E128" si="29">SUM(D129:D132)</f>
        <v>13716.46</v>
      </c>
      <c r="E128" s="51">
        <f t="shared" si="29"/>
        <v>14472</v>
      </c>
      <c r="F128" s="52">
        <f t="shared" si="0"/>
        <v>105.50827254262398</v>
      </c>
    </row>
    <row r="129" spans="1:6" ht="12.75" customHeight="1" x14ac:dyDescent="0.2">
      <c r="A129" s="53">
        <v>6631</v>
      </c>
      <c r="B129" s="86" t="s">
        <v>303</v>
      </c>
      <c r="C129" s="50" t="s">
        <v>304</v>
      </c>
      <c r="D129" s="242">
        <v>13716.46</v>
      </c>
      <c r="E129" s="242">
        <v>14472</v>
      </c>
      <c r="F129" s="52">
        <f t="shared" si="0"/>
        <v>105.50827254262398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177108.96999999997</v>
      </c>
      <c r="E133" s="51">
        <f t="shared" si="30"/>
        <v>163740.09999999998</v>
      </c>
      <c r="F133" s="52">
        <f t="shared" ref="F133:F223" si="31">IF(D133&lt;&gt;0,IF(E133/D133&gt;=100,"&gt;&gt;100",E133/D133*100),"-")</f>
        <v>92.451613263856714</v>
      </c>
    </row>
    <row r="134" spans="1:6" ht="24" x14ac:dyDescent="0.2">
      <c r="A134" s="53">
        <v>671</v>
      </c>
      <c r="B134" s="232" t="s">
        <v>313</v>
      </c>
      <c r="C134" s="50" t="s">
        <v>314</v>
      </c>
      <c r="D134" s="51">
        <f t="shared" ref="D134:E134" si="32">SUM(D135:D137)</f>
        <v>177108.96999999997</v>
      </c>
      <c r="E134" s="51">
        <f t="shared" si="32"/>
        <v>163740.09999999998</v>
      </c>
      <c r="F134" s="52">
        <f t="shared" si="31"/>
        <v>92.451613263856714</v>
      </c>
    </row>
    <row r="135" spans="1:6" ht="12.75" customHeight="1" x14ac:dyDescent="0.2">
      <c r="A135" s="53">
        <v>6711</v>
      </c>
      <c r="B135" s="85" t="s">
        <v>315</v>
      </c>
      <c r="C135" s="50" t="s">
        <v>316</v>
      </c>
      <c r="D135" s="242">
        <v>103573.29</v>
      </c>
      <c r="E135" s="242">
        <v>88700.56</v>
      </c>
      <c r="F135" s="52">
        <f t="shared" si="31"/>
        <v>85.640380835638226</v>
      </c>
    </row>
    <row r="136" spans="1:6" ht="24" x14ac:dyDescent="0.2">
      <c r="A136" s="53">
        <v>6712</v>
      </c>
      <c r="B136" s="232" t="s">
        <v>317</v>
      </c>
      <c r="C136" s="50" t="s">
        <v>318</v>
      </c>
      <c r="D136" s="242">
        <v>73535.679999999993</v>
      </c>
      <c r="E136" s="242">
        <v>75039.539999999994</v>
      </c>
      <c r="F136" s="52">
        <f t="shared" si="31"/>
        <v>102.04507526142412</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2043.74</v>
      </c>
      <c r="E139" s="51">
        <f t="shared" si="33"/>
        <v>0</v>
      </c>
      <c r="F139" s="52">
        <f t="shared" si="31"/>
        <v>0</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2043.74</v>
      </c>
      <c r="E150" s="242"/>
      <c r="F150" s="52">
        <f t="shared" si="31"/>
        <v>0</v>
      </c>
    </row>
    <row r="151" spans="1:6" ht="12.75" customHeight="1" x14ac:dyDescent="0.2">
      <c r="A151" s="53">
        <v>3</v>
      </c>
      <c r="B151" s="85" t="s">
        <v>347</v>
      </c>
      <c r="C151" s="50" t="s">
        <v>55</v>
      </c>
      <c r="D151" s="51">
        <f t="shared" ref="D151:E151" si="35">D152+D163+D196+D215+D224+D252+D263</f>
        <v>1555669.1700000002</v>
      </c>
      <c r="E151" s="51">
        <f t="shared" si="35"/>
        <v>1930801.52</v>
      </c>
      <c r="F151" s="52">
        <f t="shared" si="31"/>
        <v>124.11388984458694</v>
      </c>
    </row>
    <row r="152" spans="1:6" ht="12.75" customHeight="1" x14ac:dyDescent="0.2">
      <c r="A152" s="53">
        <v>31</v>
      </c>
      <c r="B152" s="85" t="s">
        <v>348</v>
      </c>
      <c r="C152" s="50" t="s">
        <v>34</v>
      </c>
      <c r="D152" s="51">
        <f t="shared" ref="D152:E152" si="36">D153+D158+D159</f>
        <v>1426515.9200000002</v>
      </c>
      <c r="E152" s="51">
        <f t="shared" si="36"/>
        <v>1751484.45</v>
      </c>
      <c r="F152" s="52">
        <f t="shared" si="31"/>
        <v>122.78057506711875</v>
      </c>
    </row>
    <row r="153" spans="1:6" ht="12.75" customHeight="1" x14ac:dyDescent="0.2">
      <c r="A153" s="53">
        <v>311</v>
      </c>
      <c r="B153" s="85" t="s">
        <v>349</v>
      </c>
      <c r="C153" s="50" t="s">
        <v>350</v>
      </c>
      <c r="D153" s="51">
        <f t="shared" ref="D153:E153" si="37">SUM(D154:D157)</f>
        <v>1181674.82</v>
      </c>
      <c r="E153" s="51">
        <f t="shared" si="37"/>
        <v>1460927.77</v>
      </c>
      <c r="F153" s="52">
        <f t="shared" si="31"/>
        <v>123.63196247170605</v>
      </c>
    </row>
    <row r="154" spans="1:6" ht="12.75" customHeight="1" x14ac:dyDescent="0.2">
      <c r="A154" s="53">
        <v>3111</v>
      </c>
      <c r="B154" s="85" t="s">
        <v>351</v>
      </c>
      <c r="C154" s="50" t="s">
        <v>352</v>
      </c>
      <c r="D154" s="242">
        <v>1171249.71</v>
      </c>
      <c r="E154" s="242">
        <v>1447063.27</v>
      </c>
      <c r="F154" s="52">
        <f t="shared" si="31"/>
        <v>123.54865556380801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10425.11</v>
      </c>
      <c r="E156" s="242">
        <v>13864.5</v>
      </c>
      <c r="F156" s="52">
        <f t="shared" si="31"/>
        <v>132.99140248879868</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53744.11</v>
      </c>
      <c r="E158" s="242">
        <v>58571.16</v>
      </c>
      <c r="F158" s="52">
        <f t="shared" si="31"/>
        <v>108.98154234947792</v>
      </c>
    </row>
    <row r="159" spans="1:6" ht="12.75" customHeight="1" x14ac:dyDescent="0.2">
      <c r="A159" s="53">
        <v>313</v>
      </c>
      <c r="B159" s="85" t="s">
        <v>361</v>
      </c>
      <c r="C159" s="50" t="s">
        <v>362</v>
      </c>
      <c r="D159" s="51">
        <f t="shared" ref="D159:E159" si="38">SUM(D160:D162)</f>
        <v>191096.99000000002</v>
      </c>
      <c r="E159" s="51">
        <f t="shared" si="38"/>
        <v>231985.52</v>
      </c>
      <c r="F159" s="52">
        <f t="shared" si="31"/>
        <v>121.39674204182911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190816.17</v>
      </c>
      <c r="E161" s="242">
        <v>231852.61</v>
      </c>
      <c r="F161" s="52">
        <f t="shared" si="31"/>
        <v>121.50574555605009</v>
      </c>
    </row>
    <row r="162" spans="1:6" ht="12.75" customHeight="1" x14ac:dyDescent="0.2">
      <c r="A162" s="53">
        <v>3133</v>
      </c>
      <c r="B162" s="85" t="s">
        <v>366</v>
      </c>
      <c r="C162" s="50" t="s">
        <v>367</v>
      </c>
      <c r="D162" s="242">
        <v>280.82</v>
      </c>
      <c r="E162" s="242">
        <v>132.91</v>
      </c>
      <c r="F162" s="52">
        <f t="shared" si="31"/>
        <v>47.329250053415002</v>
      </c>
    </row>
    <row r="163" spans="1:6" ht="12.75" customHeight="1" x14ac:dyDescent="0.2">
      <c r="A163" s="53">
        <v>32</v>
      </c>
      <c r="B163" s="85" t="s">
        <v>368</v>
      </c>
      <c r="C163" s="50" t="s">
        <v>369</v>
      </c>
      <c r="D163" s="51">
        <f t="shared" ref="D163:E163" si="39">D164+D169+D177+D187+D188</f>
        <v>117015.16</v>
      </c>
      <c r="E163" s="51">
        <f t="shared" si="39"/>
        <v>169640.46999999997</v>
      </c>
      <c r="F163" s="52">
        <f t="shared" si="31"/>
        <v>144.97307015603786</v>
      </c>
    </row>
    <row r="164" spans="1:6" ht="12.75" customHeight="1" x14ac:dyDescent="0.2">
      <c r="A164" s="53">
        <v>321</v>
      </c>
      <c r="B164" s="85" t="s">
        <v>370</v>
      </c>
      <c r="C164" s="50" t="s">
        <v>371</v>
      </c>
      <c r="D164" s="51">
        <f t="shared" ref="D164:E164" si="40">SUM(D165:D168)</f>
        <v>46803.72</v>
      </c>
      <c r="E164" s="51">
        <f t="shared" si="40"/>
        <v>79251.459999999992</v>
      </c>
      <c r="F164" s="52">
        <f t="shared" si="31"/>
        <v>169.32726714885052</v>
      </c>
    </row>
    <row r="165" spans="1:6" ht="12.75" customHeight="1" x14ac:dyDescent="0.2">
      <c r="A165" s="53">
        <v>3211</v>
      </c>
      <c r="B165" s="85" t="s">
        <v>372</v>
      </c>
      <c r="C165" s="50" t="s">
        <v>373</v>
      </c>
      <c r="D165" s="242">
        <v>16427.02</v>
      </c>
      <c r="E165" s="242">
        <v>39817.279999999999</v>
      </c>
      <c r="F165" s="52">
        <f t="shared" si="31"/>
        <v>242.38894212096898</v>
      </c>
    </row>
    <row r="166" spans="1:6" ht="12.75" customHeight="1" x14ac:dyDescent="0.2">
      <c r="A166" s="53">
        <v>3212</v>
      </c>
      <c r="B166" s="85" t="s">
        <v>374</v>
      </c>
      <c r="C166" s="50" t="s">
        <v>375</v>
      </c>
      <c r="D166" s="242">
        <v>23351.7</v>
      </c>
      <c r="E166" s="242">
        <v>24455.18</v>
      </c>
      <c r="F166" s="52">
        <f t="shared" si="31"/>
        <v>104.7254803718787</v>
      </c>
    </row>
    <row r="167" spans="1:6" ht="12.75" customHeight="1" x14ac:dyDescent="0.2">
      <c r="A167" s="53">
        <v>3213</v>
      </c>
      <c r="B167" s="85" t="s">
        <v>376</v>
      </c>
      <c r="C167" s="50" t="s">
        <v>377</v>
      </c>
      <c r="D167" s="242">
        <v>7025</v>
      </c>
      <c r="E167" s="242">
        <v>14883</v>
      </c>
      <c r="F167" s="52">
        <f t="shared" si="31"/>
        <v>211.85765124555158</v>
      </c>
    </row>
    <row r="168" spans="1:6" ht="12.75" customHeight="1" x14ac:dyDescent="0.2">
      <c r="A168" s="53">
        <v>3214</v>
      </c>
      <c r="B168" s="85" t="s">
        <v>378</v>
      </c>
      <c r="C168" s="50" t="s">
        <v>379</v>
      </c>
      <c r="D168" s="242">
        <v>0</v>
      </c>
      <c r="E168" s="242">
        <v>96</v>
      </c>
      <c r="F168" s="52" t="str">
        <f t="shared" si="31"/>
        <v>-</v>
      </c>
    </row>
    <row r="169" spans="1:6" ht="12.75" customHeight="1" x14ac:dyDescent="0.2">
      <c r="A169" s="53">
        <v>322</v>
      </c>
      <c r="B169" s="85" t="s">
        <v>380</v>
      </c>
      <c r="C169" s="50" t="s">
        <v>381</v>
      </c>
      <c r="D169" s="51">
        <f t="shared" ref="D169:E169" si="41">SUM(D170:D176)</f>
        <v>18126.45</v>
      </c>
      <c r="E169" s="51">
        <f t="shared" si="41"/>
        <v>17559.990000000002</v>
      </c>
      <c r="F169" s="52">
        <f t="shared" si="31"/>
        <v>96.874953451999716</v>
      </c>
    </row>
    <row r="170" spans="1:6" ht="12.75" customHeight="1" x14ac:dyDescent="0.2">
      <c r="A170" s="53">
        <v>3221</v>
      </c>
      <c r="B170" s="85" t="s">
        <v>382</v>
      </c>
      <c r="C170" s="50" t="s">
        <v>383</v>
      </c>
      <c r="D170" s="242">
        <v>10941.13</v>
      </c>
      <c r="E170" s="242">
        <v>12653.04</v>
      </c>
      <c r="F170" s="52">
        <f t="shared" si="31"/>
        <v>115.64655570311295</v>
      </c>
    </row>
    <row r="171" spans="1:6" ht="12.75" customHeight="1" x14ac:dyDescent="0.2">
      <c r="A171" s="53">
        <v>3222</v>
      </c>
      <c r="B171" s="85" t="s">
        <v>384</v>
      </c>
      <c r="C171" s="50" t="s">
        <v>385</v>
      </c>
      <c r="D171" s="242">
        <v>1737.57</v>
      </c>
      <c r="E171" s="242">
        <v>2832.31</v>
      </c>
      <c r="F171" s="52">
        <f t="shared" si="31"/>
        <v>163.00408041114892</v>
      </c>
    </row>
    <row r="172" spans="1:6" ht="12.75" customHeight="1" x14ac:dyDescent="0.2">
      <c r="A172" s="53">
        <v>3223</v>
      </c>
      <c r="B172" s="85" t="s">
        <v>386</v>
      </c>
      <c r="C172" s="50" t="s">
        <v>387</v>
      </c>
      <c r="D172" s="242">
        <v>0</v>
      </c>
      <c r="E172" s="242"/>
      <c r="F172" s="52" t="str">
        <f t="shared" si="31"/>
        <v>-</v>
      </c>
    </row>
    <row r="173" spans="1:6" ht="12.75" customHeight="1" x14ac:dyDescent="0.2">
      <c r="A173" s="53">
        <v>3224</v>
      </c>
      <c r="B173" s="85" t="s">
        <v>388</v>
      </c>
      <c r="C173" s="50" t="s">
        <v>389</v>
      </c>
      <c r="D173" s="242">
        <v>2135.46</v>
      </c>
      <c r="E173" s="242">
        <v>944.87</v>
      </c>
      <c r="F173" s="52">
        <f t="shared" si="31"/>
        <v>44.246672848004643</v>
      </c>
    </row>
    <row r="174" spans="1:6" ht="12.75" customHeight="1" x14ac:dyDescent="0.2">
      <c r="A174" s="53">
        <v>3225</v>
      </c>
      <c r="B174" s="85" t="s">
        <v>390</v>
      </c>
      <c r="C174" s="50" t="s">
        <v>391</v>
      </c>
      <c r="D174" s="242">
        <v>2477.5700000000002</v>
      </c>
      <c r="E174" s="242">
        <v>972.27</v>
      </c>
      <c r="F174" s="52">
        <f t="shared" si="31"/>
        <v>39.242887183813167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834.72</v>
      </c>
      <c r="E176" s="242">
        <v>157.5</v>
      </c>
      <c r="F176" s="52">
        <f t="shared" si="31"/>
        <v>18.86860264519839</v>
      </c>
    </row>
    <row r="177" spans="1:6" ht="12.75" customHeight="1" x14ac:dyDescent="0.2">
      <c r="A177" s="53">
        <v>323</v>
      </c>
      <c r="B177" s="85" t="s">
        <v>396</v>
      </c>
      <c r="C177" s="50" t="s">
        <v>397</v>
      </c>
      <c r="D177" s="51">
        <f t="shared" ref="D177:E177" si="42">SUM(D178:D186)</f>
        <v>33960.53</v>
      </c>
      <c r="E177" s="51">
        <f t="shared" si="42"/>
        <v>57055.909999999989</v>
      </c>
      <c r="F177" s="52">
        <f t="shared" si="31"/>
        <v>168.00653582261523</v>
      </c>
    </row>
    <row r="178" spans="1:6" ht="12.75" customHeight="1" x14ac:dyDescent="0.2">
      <c r="A178" s="53">
        <v>3231</v>
      </c>
      <c r="B178" s="85" t="s">
        <v>398</v>
      </c>
      <c r="C178" s="50" t="s">
        <v>399</v>
      </c>
      <c r="D178" s="242">
        <v>4953.87</v>
      </c>
      <c r="E178" s="242">
        <v>5694.54</v>
      </c>
      <c r="F178" s="52">
        <f t="shared" si="31"/>
        <v>114.95134107273708</v>
      </c>
    </row>
    <row r="179" spans="1:6" ht="12.75" customHeight="1" x14ac:dyDescent="0.2">
      <c r="A179" s="53">
        <v>3232</v>
      </c>
      <c r="B179" s="85" t="s">
        <v>400</v>
      </c>
      <c r="C179" s="50" t="s">
        <v>401</v>
      </c>
      <c r="D179" s="242">
        <v>5318.13</v>
      </c>
      <c r="E179" s="242">
        <v>25789.13</v>
      </c>
      <c r="F179" s="52">
        <f t="shared" si="31"/>
        <v>484.92853691053057</v>
      </c>
    </row>
    <row r="180" spans="1:6" ht="12.75" customHeight="1" x14ac:dyDescent="0.2">
      <c r="A180" s="53">
        <v>3233</v>
      </c>
      <c r="B180" s="85" t="s">
        <v>402</v>
      </c>
      <c r="C180" s="50" t="s">
        <v>403</v>
      </c>
      <c r="D180" s="242">
        <v>1023.9</v>
      </c>
      <c r="E180" s="242">
        <v>1475</v>
      </c>
      <c r="F180" s="52">
        <f t="shared" si="31"/>
        <v>144.05703682000194</v>
      </c>
    </row>
    <row r="181" spans="1:6" ht="12.75" customHeight="1" x14ac:dyDescent="0.2">
      <c r="A181" s="53">
        <v>3234</v>
      </c>
      <c r="B181" s="85" t="s">
        <v>404</v>
      </c>
      <c r="C181" s="50" t="s">
        <v>405</v>
      </c>
      <c r="D181" s="242">
        <v>7883.27</v>
      </c>
      <c r="E181" s="242">
        <v>8775.92</v>
      </c>
      <c r="F181" s="52">
        <f t="shared" si="31"/>
        <v>111.32334678375851</v>
      </c>
    </row>
    <row r="182" spans="1:6" ht="12.75" customHeight="1" x14ac:dyDescent="0.2">
      <c r="A182" s="53">
        <v>3235</v>
      </c>
      <c r="B182" s="85" t="s">
        <v>406</v>
      </c>
      <c r="C182" s="50" t="s">
        <v>407</v>
      </c>
      <c r="D182" s="242">
        <v>3021.54</v>
      </c>
      <c r="E182" s="242">
        <v>2854.21</v>
      </c>
      <c r="F182" s="52">
        <f t="shared" si="31"/>
        <v>94.462095487731418</v>
      </c>
    </row>
    <row r="183" spans="1:6" ht="12.75" customHeight="1" x14ac:dyDescent="0.2">
      <c r="A183" s="53">
        <v>3236</v>
      </c>
      <c r="B183" s="85" t="s">
        <v>408</v>
      </c>
      <c r="C183" s="50" t="s">
        <v>409</v>
      </c>
      <c r="D183" s="242">
        <v>3393.25</v>
      </c>
      <c r="E183" s="242">
        <v>3179.67</v>
      </c>
      <c r="F183" s="52">
        <f t="shared" si="31"/>
        <v>93.705739335445372</v>
      </c>
    </row>
    <row r="184" spans="1:6" ht="12.75" customHeight="1" x14ac:dyDescent="0.2">
      <c r="A184" s="53">
        <v>3237</v>
      </c>
      <c r="B184" s="85" t="s">
        <v>410</v>
      </c>
      <c r="C184" s="50" t="s">
        <v>411</v>
      </c>
      <c r="D184" s="242">
        <v>5350.77</v>
      </c>
      <c r="E184" s="242">
        <v>5068.47</v>
      </c>
      <c r="F184" s="52">
        <f t="shared" si="31"/>
        <v>94.724123817693524</v>
      </c>
    </row>
    <row r="185" spans="1:6" ht="12.75" customHeight="1" x14ac:dyDescent="0.2">
      <c r="A185" s="53">
        <v>3238</v>
      </c>
      <c r="B185" s="85" t="s">
        <v>412</v>
      </c>
      <c r="C185" s="50" t="s">
        <v>413</v>
      </c>
      <c r="D185" s="242">
        <v>3015.8</v>
      </c>
      <c r="E185" s="242">
        <v>2614.4499999999998</v>
      </c>
      <c r="F185" s="52">
        <f t="shared" si="31"/>
        <v>86.69175674779494</v>
      </c>
    </row>
    <row r="186" spans="1:6" ht="12.75" customHeight="1" x14ac:dyDescent="0.2">
      <c r="A186" s="53">
        <v>3239</v>
      </c>
      <c r="B186" s="85" t="s">
        <v>414</v>
      </c>
      <c r="C186" s="50" t="s">
        <v>415</v>
      </c>
      <c r="D186" s="242">
        <v>0</v>
      </c>
      <c r="E186" s="242">
        <v>1604.52</v>
      </c>
      <c r="F186" s="52" t="str">
        <f t="shared" si="31"/>
        <v>-</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18124.46</v>
      </c>
      <c r="E188" s="51">
        <f t="shared" si="43"/>
        <v>15773.11</v>
      </c>
      <c r="F188" s="52">
        <f t="shared" si="31"/>
        <v>87.026647966339425</v>
      </c>
    </row>
    <row r="189" spans="1:6" ht="12.75" customHeight="1" x14ac:dyDescent="0.2">
      <c r="A189" s="53">
        <v>3291</v>
      </c>
      <c r="B189" s="232" t="s">
        <v>420</v>
      </c>
      <c r="C189" s="50" t="s">
        <v>421</v>
      </c>
      <c r="D189" s="242">
        <v>2438.33</v>
      </c>
      <c r="E189" s="242">
        <v>3527.84</v>
      </c>
      <c r="F189" s="52">
        <f t="shared" si="31"/>
        <v>144.68263114508702</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1009.45</v>
      </c>
      <c r="E191" s="242">
        <v>3366.85</v>
      </c>
      <c r="F191" s="52">
        <f t="shared" si="31"/>
        <v>333.53311209074246</v>
      </c>
    </row>
    <row r="192" spans="1:6" ht="12.75" customHeight="1" x14ac:dyDescent="0.2">
      <c r="A192" s="53">
        <v>3294</v>
      </c>
      <c r="B192" s="85" t="s">
        <v>426</v>
      </c>
      <c r="C192" s="50" t="s">
        <v>427</v>
      </c>
      <c r="D192" s="242">
        <v>199.82</v>
      </c>
      <c r="E192" s="242">
        <v>205</v>
      </c>
      <c r="F192" s="52">
        <f t="shared" si="31"/>
        <v>102.59233309978981</v>
      </c>
    </row>
    <row r="193" spans="1:6" ht="12.75" customHeight="1" x14ac:dyDescent="0.2">
      <c r="A193" s="53">
        <v>3295</v>
      </c>
      <c r="B193" s="85" t="s">
        <v>428</v>
      </c>
      <c r="C193" s="50" t="s">
        <v>429</v>
      </c>
      <c r="D193" s="242">
        <v>2238.46</v>
      </c>
      <c r="E193" s="242">
        <v>2287.48</v>
      </c>
      <c r="F193" s="52">
        <f t="shared" si="31"/>
        <v>102.1898984123013</v>
      </c>
    </row>
    <row r="194" spans="1:6" ht="12.75" customHeight="1" x14ac:dyDescent="0.2">
      <c r="A194" s="53" t="s">
        <v>430</v>
      </c>
      <c r="B194" s="85" t="s">
        <v>431</v>
      </c>
      <c r="C194" s="50" t="s">
        <v>430</v>
      </c>
      <c r="D194" s="242">
        <v>4217.68</v>
      </c>
      <c r="E194" s="242">
        <v>3838.65</v>
      </c>
      <c r="F194" s="52">
        <f t="shared" si="31"/>
        <v>91.013305893287296</v>
      </c>
    </row>
    <row r="195" spans="1:6" ht="12.75" customHeight="1" x14ac:dyDescent="0.2">
      <c r="A195" s="53">
        <v>3299</v>
      </c>
      <c r="B195" s="85" t="s">
        <v>432</v>
      </c>
      <c r="C195" s="50" t="s">
        <v>433</v>
      </c>
      <c r="D195" s="242">
        <v>8020.72</v>
      </c>
      <c r="E195" s="242">
        <v>2547.29</v>
      </c>
      <c r="F195" s="52">
        <f t="shared" si="31"/>
        <v>31.758869527922677</v>
      </c>
    </row>
    <row r="196" spans="1:6" ht="12.75" customHeight="1" x14ac:dyDescent="0.2">
      <c r="A196" s="53">
        <v>34</v>
      </c>
      <c r="B196" s="232" t="s">
        <v>434</v>
      </c>
      <c r="C196" s="50" t="s">
        <v>435</v>
      </c>
      <c r="D196" s="51">
        <f t="shared" ref="D196:E196" si="44">D197+D202+D210</f>
        <v>8595.5500000000011</v>
      </c>
      <c r="E196" s="51">
        <f t="shared" si="44"/>
        <v>4860.0200000000004</v>
      </c>
      <c r="F196" s="52">
        <f t="shared" si="31"/>
        <v>56.54111720599613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8595.5500000000011</v>
      </c>
      <c r="E210" s="51">
        <f t="shared" si="47"/>
        <v>4860.0200000000004</v>
      </c>
      <c r="F210" s="52">
        <f t="shared" si="31"/>
        <v>56.54111720599613</v>
      </c>
    </row>
    <row r="211" spans="1:6" ht="12.75" customHeight="1" x14ac:dyDescent="0.2">
      <c r="A211" s="53">
        <v>3431</v>
      </c>
      <c r="B211" s="232" t="s">
        <v>464</v>
      </c>
      <c r="C211" s="50" t="s">
        <v>465</v>
      </c>
      <c r="D211" s="242">
        <v>840.03</v>
      </c>
      <c r="E211" s="242">
        <v>905.71</v>
      </c>
      <c r="F211" s="52">
        <f t="shared" si="31"/>
        <v>107.81876837731987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7626.73</v>
      </c>
      <c r="E213" s="242">
        <v>3904.31</v>
      </c>
      <c r="F213" s="52">
        <f t="shared" si="31"/>
        <v>51.192450761991047</v>
      </c>
    </row>
    <row r="214" spans="1:6" ht="12.75" customHeight="1" x14ac:dyDescent="0.2">
      <c r="A214" s="53">
        <v>3434</v>
      </c>
      <c r="B214" s="85" t="s">
        <v>470</v>
      </c>
      <c r="C214" s="50" t="s">
        <v>471</v>
      </c>
      <c r="D214" s="242">
        <v>128.79</v>
      </c>
      <c r="E214" s="242">
        <v>50</v>
      </c>
      <c r="F214" s="52">
        <f t="shared" si="31"/>
        <v>38.822889975929812</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1080</v>
      </c>
      <c r="E252" s="51">
        <f t="shared" si="63"/>
        <v>2400</v>
      </c>
      <c r="F252" s="52">
        <f t="shared" ref="F252:F258" si="64">IF(D252&lt;&gt;0,IF(E252/D252&gt;=100,"&gt;&gt;100",E252/D252*100),"-")</f>
        <v>222.22222222222223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1080</v>
      </c>
      <c r="E259" s="51">
        <f t="shared" si="66"/>
        <v>2400</v>
      </c>
      <c r="F259" s="52">
        <f t="shared" ref="F259:F262" si="67">IF(D259&lt;&gt;0,IF(E259/D259&gt;=100,"&gt;&gt;100",E259/D259*100),"-")</f>
        <v>222.22222222222223</v>
      </c>
    </row>
    <row r="260" spans="1:6" ht="12.75" customHeight="1" x14ac:dyDescent="0.2">
      <c r="A260" s="53">
        <v>3721</v>
      </c>
      <c r="B260" s="85" t="s">
        <v>558</v>
      </c>
      <c r="C260" s="50" t="s">
        <v>559</v>
      </c>
      <c r="D260" s="242">
        <v>1080</v>
      </c>
      <c r="E260" s="242">
        <v>2400</v>
      </c>
      <c r="F260" s="52">
        <f t="shared" si="67"/>
        <v>222.22222222222223</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2462.54</v>
      </c>
      <c r="E263" s="51">
        <f t="shared" si="68"/>
        <v>2416.58</v>
      </c>
      <c r="F263" s="52">
        <f t="shared" ref="F263:F267" si="69">IF(D263&lt;&gt;0,IF(E263/D263&gt;=100,"&gt;&gt;100",E263/D263*100),"-")</f>
        <v>98.133634377512649</v>
      </c>
    </row>
    <row r="264" spans="1:6" ht="12.75" customHeight="1" x14ac:dyDescent="0.2">
      <c r="A264" s="53">
        <v>381</v>
      </c>
      <c r="B264" s="85" t="s">
        <v>566</v>
      </c>
      <c r="C264" s="50" t="s">
        <v>567</v>
      </c>
      <c r="D264" s="51">
        <f t="shared" ref="D264:E264" si="70">SUM(D265:D267)</f>
        <v>2462.54</v>
      </c>
      <c r="E264" s="51">
        <f t="shared" si="70"/>
        <v>2416.58</v>
      </c>
      <c r="F264" s="52">
        <f t="shared" si="69"/>
        <v>98.133634377512649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2462.54</v>
      </c>
      <c r="E266" s="242">
        <v>2416.58</v>
      </c>
      <c r="F266" s="52">
        <f t="shared" si="69"/>
        <v>98.133634377512649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1555669.1700000002</v>
      </c>
      <c r="E289" s="51">
        <f t="shared" si="79"/>
        <v>1930801.52</v>
      </c>
      <c r="F289" s="52">
        <f t="shared" si="76"/>
        <v>124.11388984458694</v>
      </c>
    </row>
    <row r="290" spans="1:6" ht="12.75" customHeight="1" x14ac:dyDescent="0.2">
      <c r="A290" s="53" t="s">
        <v>607</v>
      </c>
      <c r="B290" s="85" t="s">
        <v>618</v>
      </c>
      <c r="C290" s="50" t="s">
        <v>619</v>
      </c>
      <c r="D290" s="51">
        <f>IF(D6&gt;=D289,D6-D289,0)</f>
        <v>112774.36999999965</v>
      </c>
      <c r="E290" s="51">
        <f>IF(E6&gt;=E289,E6-E289,0)</f>
        <v>45618.709999999963</v>
      </c>
      <c r="F290" s="52">
        <f t="shared" si="76"/>
        <v>40.451309991800535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21690.53</v>
      </c>
      <c r="E292" s="242">
        <v>61027.97</v>
      </c>
      <c r="F292" s="52">
        <f t="shared" si="76"/>
        <v>281.35767083607453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73436.929999999993</v>
      </c>
      <c r="E350" s="51">
        <f t="shared" si="95"/>
        <v>84388.31</v>
      </c>
      <c r="F350" s="52">
        <f t="shared" si="81"/>
        <v>114.91263319422531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73436.929999999993</v>
      </c>
      <c r="E363" s="51">
        <f t="shared" si="99"/>
        <v>84388.31</v>
      </c>
      <c r="F363" s="52">
        <f t="shared" si="81"/>
        <v>114.91263319422531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12198.11</v>
      </c>
      <c r="E369" s="51">
        <f t="shared" si="101"/>
        <v>3011.87</v>
      </c>
      <c r="F369" s="52">
        <f t="shared" si="81"/>
        <v>24.691284141559635</v>
      </c>
    </row>
    <row r="370" spans="1:6" ht="12.75" customHeight="1" x14ac:dyDescent="0.2">
      <c r="A370" s="53">
        <v>4221</v>
      </c>
      <c r="B370" s="85" t="s">
        <v>673</v>
      </c>
      <c r="C370" s="50" t="s">
        <v>765</v>
      </c>
      <c r="D370" s="242">
        <v>12198.11</v>
      </c>
      <c r="E370" s="242">
        <v>3011.87</v>
      </c>
      <c r="F370" s="52">
        <f t="shared" si="81"/>
        <v>24.691284141559635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61238.82</v>
      </c>
      <c r="E383" s="51">
        <f t="shared" si="103"/>
        <v>81376.44</v>
      </c>
      <c r="F383" s="52">
        <f t="shared" si="81"/>
        <v>132.88374922965531</v>
      </c>
    </row>
    <row r="384" spans="1:6" ht="12.75" customHeight="1" x14ac:dyDescent="0.2">
      <c r="A384" s="53">
        <v>4241</v>
      </c>
      <c r="B384" s="85" t="s">
        <v>782</v>
      </c>
      <c r="C384" s="50" t="s">
        <v>783</v>
      </c>
      <c r="D384" s="242">
        <v>61238.82</v>
      </c>
      <c r="E384" s="242">
        <v>81376.44</v>
      </c>
      <c r="F384" s="52">
        <f t="shared" si="81"/>
        <v>132.88374922965531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73436.929999999993</v>
      </c>
      <c r="E408" s="51">
        <f t="shared" si="111"/>
        <v>84388.31</v>
      </c>
      <c r="F408" s="52">
        <f t="shared" si="81"/>
        <v>114.91263319422531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1668443.5399999998</v>
      </c>
      <c r="E412" s="51">
        <f>E6+E298</f>
        <v>1976420.23</v>
      </c>
      <c r="F412" s="52">
        <f t="shared" si="81"/>
        <v>118.45892190034792</v>
      </c>
    </row>
    <row r="413" spans="1:6" ht="12.75" customHeight="1" x14ac:dyDescent="0.2">
      <c r="A413" s="53" t="s">
        <v>607</v>
      </c>
      <c r="B413" s="85" t="s">
        <v>830</v>
      </c>
      <c r="C413" s="50" t="s">
        <v>831</v>
      </c>
      <c r="D413" s="51">
        <f t="shared" ref="D413:E413" si="112">D289+D350</f>
        <v>1629106.1</v>
      </c>
      <c r="E413" s="51">
        <f t="shared" si="112"/>
        <v>2015189.83</v>
      </c>
      <c r="F413" s="52">
        <f t="shared" si="81"/>
        <v>123.69911511595224</v>
      </c>
    </row>
    <row r="414" spans="1:6" ht="12.75" customHeight="1" x14ac:dyDescent="0.2">
      <c r="A414" s="53" t="s">
        <v>607</v>
      </c>
      <c r="B414" s="85" t="s">
        <v>832</v>
      </c>
      <c r="C414" s="50" t="s">
        <v>833</v>
      </c>
      <c r="D414" s="51">
        <f t="shared" ref="D414:E414" si="113">IF(D412&gt;=D413,D412-D413,0)</f>
        <v>39337.439999999711</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38769.600000000093</v>
      </c>
      <c r="F415" s="52" t="str">
        <f t="shared" si="81"/>
        <v>-</v>
      </c>
    </row>
    <row r="416" spans="1:6" ht="12.75" customHeight="1" x14ac:dyDescent="0.2">
      <c r="A416" s="60" t="s">
        <v>836</v>
      </c>
      <c r="B416" s="232" t="s">
        <v>837</v>
      </c>
      <c r="C416" s="61" t="s">
        <v>838</v>
      </c>
      <c r="D416" s="51">
        <f t="shared" ref="D416:E416" si="115">IF(D292-D293+D409-D410&gt;=0,D292-D293+D409-D410,0)</f>
        <v>21690.53</v>
      </c>
      <c r="E416" s="51">
        <f t="shared" si="115"/>
        <v>61027.97</v>
      </c>
      <c r="F416" s="52">
        <f t="shared" si="81"/>
        <v>281.35767083607453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1668443.5399999998</v>
      </c>
      <c r="E639" s="51">
        <f t="shared" si="180"/>
        <v>1976420.23</v>
      </c>
      <c r="F639" s="52">
        <f t="shared" si="119"/>
        <v>118.45892190034792</v>
      </c>
    </row>
    <row r="640" spans="1:6" ht="12.75" customHeight="1" x14ac:dyDescent="0.2">
      <c r="A640" s="53" t="s">
        <v>607</v>
      </c>
      <c r="B640" s="85" t="s">
        <v>1276</v>
      </c>
      <c r="C640" s="50" t="s">
        <v>1277</v>
      </c>
      <c r="D640" s="51">
        <f t="shared" ref="D640:E640" si="181">D413+D528</f>
        <v>1629106.1</v>
      </c>
      <c r="E640" s="51">
        <f t="shared" si="181"/>
        <v>2015189.83</v>
      </c>
      <c r="F640" s="52">
        <f t="shared" si="119"/>
        <v>123.69911511595224</v>
      </c>
    </row>
    <row r="641" spans="1:6" ht="12.75" customHeight="1" x14ac:dyDescent="0.2">
      <c r="A641" s="53" t="s">
        <v>607</v>
      </c>
      <c r="B641" s="85" t="s">
        <v>1278</v>
      </c>
      <c r="C641" s="50" t="s">
        <v>1279</v>
      </c>
      <c r="D641" s="51">
        <f t="shared" ref="D641:E641" si="182">IF(D639&gt;=D640,D639-D640,0)</f>
        <v>39337.439999999711</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38769.600000000093</v>
      </c>
      <c r="F642" s="52" t="str">
        <f t="shared" si="119"/>
        <v>-</v>
      </c>
    </row>
    <row r="643" spans="1:6" ht="24" x14ac:dyDescent="0.2">
      <c r="A643" s="60" t="s">
        <v>1282</v>
      </c>
      <c r="B643" s="85" t="s">
        <v>1283</v>
      </c>
      <c r="C643" s="61" t="s">
        <v>1282</v>
      </c>
      <c r="D643" s="51">
        <f t="shared" ref="D643:E643" si="184">IF(D416-D417+D637-D638&gt;=0,D416-D417+D637-D638,0)</f>
        <v>21690.53</v>
      </c>
      <c r="E643" s="51">
        <f t="shared" si="184"/>
        <v>61027.97</v>
      </c>
      <c r="F643" s="52">
        <f t="shared" si="119"/>
        <v>281.35767083607453</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61027.96999999971</v>
      </c>
      <c r="E645" s="51">
        <f t="shared" si="186"/>
        <v>22258.369999999908</v>
      </c>
      <c r="F645" s="52">
        <f t="shared" si="119"/>
        <v>36.47240765177019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123686.2</v>
      </c>
      <c r="E647" s="243">
        <v>142654.78</v>
      </c>
      <c r="F647" s="57">
        <f t="shared" si="119"/>
        <v>115.33605204137567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25444.39</v>
      </c>
      <c r="E649" s="242">
        <v>68810.48</v>
      </c>
      <c r="F649" s="52">
        <f t="shared" ref="F649:F724" si="188">IF(D649&lt;&gt;0,IF(E649/D649&gt;=100,"&gt;&gt;100",E649/D649*100),"-")</f>
        <v>270.43477953293433</v>
      </c>
    </row>
    <row r="650" spans="1:6" ht="12.75" customHeight="1" x14ac:dyDescent="0.2">
      <c r="A650" s="53" t="s">
        <v>1295</v>
      </c>
      <c r="B650" s="85" t="s">
        <v>1296</v>
      </c>
      <c r="C650" s="50" t="s">
        <v>1295</v>
      </c>
      <c r="D650" s="242">
        <v>294488.39</v>
      </c>
      <c r="E650" s="242">
        <v>240090.73</v>
      </c>
      <c r="F650" s="52">
        <f t="shared" si="188"/>
        <v>81.528079935511215</v>
      </c>
    </row>
    <row r="651" spans="1:6" ht="12.75" customHeight="1" x14ac:dyDescent="0.2">
      <c r="A651" s="53" t="s">
        <v>1297</v>
      </c>
      <c r="B651" s="85" t="s">
        <v>1298</v>
      </c>
      <c r="C651" s="50" t="s">
        <v>1297</v>
      </c>
      <c r="D651" s="242">
        <v>251122.3</v>
      </c>
      <c r="E651" s="242">
        <v>273852.58</v>
      </c>
      <c r="F651" s="52">
        <f t="shared" si="188"/>
        <v>109.05147810449331</v>
      </c>
    </row>
    <row r="652" spans="1:6" ht="24" x14ac:dyDescent="0.2">
      <c r="A652" s="53">
        <v>11</v>
      </c>
      <c r="B652" s="85" t="s">
        <v>1299</v>
      </c>
      <c r="C652" s="50" t="s">
        <v>1300</v>
      </c>
      <c r="D652" s="51">
        <f t="shared" ref="D652:E652" si="189">+D649+D650-D651</f>
        <v>68810.48000000004</v>
      </c>
      <c r="E652" s="51">
        <f t="shared" si="189"/>
        <v>35048.630000000005</v>
      </c>
      <c r="F652" s="52">
        <f t="shared" si="188"/>
        <v>50.935017456643209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62</v>
      </c>
      <c r="E654" s="262">
        <v>60</v>
      </c>
      <c r="F654" s="52">
        <f t="shared" si="188"/>
        <v>96.774193548387103</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55</v>
      </c>
      <c r="E656" s="262">
        <v>55</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1425392.33</v>
      </c>
      <c r="E675" s="242">
        <v>1764164.17</v>
      </c>
      <c r="F675" s="52">
        <f t="shared" si="188"/>
        <v>123.76691896468952</v>
      </c>
    </row>
    <row r="676" spans="1:6" ht="24" x14ac:dyDescent="0.2">
      <c r="A676" s="53">
        <v>63613</v>
      </c>
      <c r="B676" s="232" t="s">
        <v>1348</v>
      </c>
      <c r="C676" s="50" t="s">
        <v>1349</v>
      </c>
      <c r="D676" s="242">
        <v>0</v>
      </c>
      <c r="E676" s="242">
        <v>2000</v>
      </c>
      <c r="F676" s="52" t="str">
        <f t="shared" si="188"/>
        <v>-</v>
      </c>
    </row>
    <row r="677" spans="1:6" ht="24" x14ac:dyDescent="0.2">
      <c r="A677" s="53">
        <v>63622</v>
      </c>
      <c r="B677" s="232" t="s">
        <v>1350</v>
      </c>
      <c r="C677" s="50" t="s">
        <v>1351</v>
      </c>
      <c r="D677" s="242">
        <v>797</v>
      </c>
      <c r="E677" s="242">
        <v>797</v>
      </c>
      <c r="F677" s="52">
        <f t="shared" si="188"/>
        <v>100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39099.199999999997</v>
      </c>
      <c r="E694" s="242">
        <v>19206</v>
      </c>
      <c r="F694" s="52">
        <f t="shared" si="188"/>
        <v>49.121209641117979</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4856.72</v>
      </c>
      <c r="F716" s="52" t="str">
        <f t="shared" si="188"/>
        <v>-</v>
      </c>
    </row>
    <row r="717" spans="1:6" ht="12.75" customHeight="1" x14ac:dyDescent="0.2">
      <c r="A717" s="53">
        <v>31215</v>
      </c>
      <c r="B717" s="85" t="s">
        <v>1412</v>
      </c>
      <c r="C717" s="50" t="s">
        <v>1413</v>
      </c>
      <c r="D717" s="242">
        <v>1682.56</v>
      </c>
      <c r="E717" s="242">
        <v>1324.32</v>
      </c>
      <c r="F717" s="52">
        <f t="shared" si="188"/>
        <v>78.708634461772533</v>
      </c>
    </row>
    <row r="718" spans="1:6" ht="12.75" customHeight="1" x14ac:dyDescent="0.2">
      <c r="A718" s="53">
        <v>32121</v>
      </c>
      <c r="B718" s="85" t="s">
        <v>1414</v>
      </c>
      <c r="C718" s="50" t="s">
        <v>1415</v>
      </c>
      <c r="D718" s="242">
        <v>23351.7</v>
      </c>
      <c r="E718" s="242">
        <v>24455.18</v>
      </c>
      <c r="F718" s="52">
        <f t="shared" si="188"/>
        <v>104.7254803718787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3393.25</v>
      </c>
      <c r="E720" s="242">
        <v>3179.67</v>
      </c>
      <c r="F720" s="52">
        <f t="shared" si="188"/>
        <v>93.705739335445372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3913.64</v>
      </c>
      <c r="E722" s="242">
        <v>2502.98</v>
      </c>
      <c r="F722" s="52">
        <f t="shared" si="188"/>
        <v>63.955294815057087</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2438.33</v>
      </c>
      <c r="E725" s="242">
        <v>3527.84</v>
      </c>
      <c r="F725" s="52">
        <f t="shared" ref="F725:F979" si="190">IF(D725&lt;&gt;0,IF(E725/D725&gt;=100,"&gt;&gt;100",E725/D725*100),"-")</f>
        <v>144.68263114508702</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1080</v>
      </c>
      <c r="E823" s="242">
        <v>2400</v>
      </c>
      <c r="F823" s="52">
        <f t="shared" si="190"/>
        <v>222.22222222222223</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1895490.79</v>
      </c>
      <c r="E6" s="229">
        <f t="shared" si="0"/>
        <v>1924775.78</v>
      </c>
      <c r="F6" s="230">
        <f t="shared" ref="F6:F260" si="1">IF(D6&gt;0,IF(E6/D6&gt;=100,"&gt;&gt;100",E6/D6*100),"-")</f>
        <v>101.54498191995964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1697070.09</v>
      </c>
      <c r="E7" s="104">
        <f t="shared" si="2"/>
        <v>1745214.74</v>
      </c>
      <c r="F7" s="93">
        <f t="shared" si="1"/>
        <v>102.83692761328437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16265.12</v>
      </c>
      <c r="E8" s="104">
        <f>E9+E10-E11</f>
        <v>16265.12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15666.6</v>
      </c>
      <c r="E9" s="247">
        <v>15666.6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598.52</v>
      </c>
      <c r="E10" s="247">
        <v>598.52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1680804.97</v>
      </c>
      <c r="E12" s="104">
        <f t="shared" si="3"/>
        <v>1728949.6199999999</v>
      </c>
      <c r="F12" s="93">
        <f t="shared" si="1"/>
        <v>102.86438051167828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1566646.9</v>
      </c>
      <c r="E13" s="104">
        <f t="shared" si="4"/>
        <v>1541878.0799999998</v>
      </c>
      <c r="F13" s="93">
        <f t="shared" si="1"/>
        <v>98.418991541744333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1847107.88</v>
      </c>
      <c r="E15" s="247">
        <v>1847107.88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280460.98</v>
      </c>
      <c r="E18" s="247">
        <v>305229.8</v>
      </c>
      <c r="F18" s="93">
        <f t="shared" si="1"/>
        <v>108.83146739343206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16426.540000000095</v>
      </c>
      <c r="E19" s="104">
        <f t="shared" si="5"/>
        <v>9802.1000000000349</v>
      </c>
      <c r="F19" s="93">
        <f t="shared" si="1"/>
        <v>59.67233513570099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371855.31</v>
      </c>
      <c r="E20" s="247">
        <v>374867.18</v>
      </c>
      <c r="F20" s="93">
        <f t="shared" si="1"/>
        <v>100.80995750739716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7406.45</v>
      </c>
      <c r="E21" s="247">
        <v>5259.8</v>
      </c>
      <c r="F21" s="93">
        <f t="shared" si="1"/>
        <v>71.016478879895232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3191.65</v>
      </c>
      <c r="E22" s="247">
        <v>3191.65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1377.21</v>
      </c>
      <c r="E24" s="247">
        <v>1377.21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4491.9399999999996</v>
      </c>
      <c r="E25" s="247">
        <v>4491.9399999999996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71388.899999999994</v>
      </c>
      <c r="E26" s="247">
        <v>71388.899999999994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443284.92</v>
      </c>
      <c r="E28" s="247">
        <v>450774.58</v>
      </c>
      <c r="F28" s="93">
        <f t="shared" si="1"/>
        <v>101.68958149986244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96621.439999999988</v>
      </c>
      <c r="E35" s="104">
        <f t="shared" si="7"/>
        <v>176159.34999999998</v>
      </c>
      <c r="F35" s="93">
        <f t="shared" si="1"/>
        <v>182.3191105410973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174492.93</v>
      </c>
      <c r="E36" s="247">
        <v>255869.37</v>
      </c>
      <c r="F36" s="93">
        <f t="shared" si="1"/>
        <v>146.63595252827722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77871.490000000005</v>
      </c>
      <c r="E40" s="247">
        <v>79710.02</v>
      </c>
      <c r="F40" s="93">
        <f t="shared" si="1"/>
        <v>102.36097960884017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1110.0899999999999</v>
      </c>
      <c r="E45" s="104">
        <f t="shared" si="9"/>
        <v>1110.0899999999999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1110.0899999999999</v>
      </c>
      <c r="E47" s="247">
        <v>1110.0899999999999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17274.330000000002</v>
      </c>
      <c r="E54" s="247">
        <v>18523.689999999999</v>
      </c>
      <c r="F54" s="93">
        <f t="shared" si="1"/>
        <v>107.2324657454153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17274.330000000002</v>
      </c>
      <c r="E55" s="247">
        <v>18523.689999999999</v>
      </c>
      <c r="F55" s="93">
        <f t="shared" si="1"/>
        <v>107.2324657454153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198420.7</v>
      </c>
      <c r="E68" s="104">
        <f t="shared" si="13"/>
        <v>179561.03999999998</v>
      </c>
      <c r="F68" s="93">
        <f t="shared" si="1"/>
        <v>90.495114673015451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68810.48</v>
      </c>
      <c r="E69" s="104">
        <f t="shared" si="14"/>
        <v>35048.629999999997</v>
      </c>
      <c r="F69" s="93">
        <f t="shared" si="1"/>
        <v>50.93501745664323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68750.649999999994</v>
      </c>
      <c r="E70" s="104">
        <f t="shared" si="15"/>
        <v>35026.75</v>
      </c>
      <c r="F70" s="93">
        <f t="shared" si="1"/>
        <v>50.94751831437231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68750.649999999994</v>
      </c>
      <c r="E72" s="247">
        <v>35026.75</v>
      </c>
      <c r="F72" s="93">
        <f t="shared" si="1"/>
        <v>50.94751831437231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59.83</v>
      </c>
      <c r="E76" s="247">
        <v>21.88</v>
      </c>
      <c r="F76" s="93">
        <f t="shared" si="1"/>
        <v>36.570282466989809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5924.0199999999995</v>
      </c>
      <c r="E78" s="104">
        <f>E79+SUM(E82:E84)-E85+E86</f>
        <v>1857.63</v>
      </c>
      <c r="F78" s="93">
        <f t="shared" si="1"/>
        <v>31.357591635409744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159.93</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1004.9</v>
      </c>
      <c r="E84" s="247">
        <v>867.95</v>
      </c>
      <c r="F84" s="93">
        <f t="shared" si="1"/>
        <v>86.371778286396662</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4919.12</v>
      </c>
      <c r="E86" s="247">
        <v>829.75</v>
      </c>
      <c r="F86" s="93">
        <f t="shared" si="1"/>
        <v>16.867854412984435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123686.2</v>
      </c>
      <c r="E170" s="104">
        <f t="shared" si="29"/>
        <v>142654.78</v>
      </c>
      <c r="F170" s="93">
        <f t="shared" si="1"/>
        <v>115.33605204137567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123686.2</v>
      </c>
      <c r="E173" s="247">
        <v>142654.78</v>
      </c>
      <c r="F173" s="93">
        <f t="shared" si="1"/>
        <v>115.33605204137567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1895490.79</v>
      </c>
      <c r="E175" s="104">
        <f t="shared" si="30"/>
        <v>1924775.7799999998</v>
      </c>
      <c r="F175" s="93">
        <f t="shared" si="1"/>
        <v>101.54498191995962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137687.81</v>
      </c>
      <c r="E176" s="104">
        <f t="shared" si="31"/>
        <v>153175.75000000003</v>
      </c>
      <c r="F176" s="93">
        <f t="shared" si="1"/>
        <v>111.2485920140643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137687.81</v>
      </c>
      <c r="E177" s="104">
        <f t="shared" si="32"/>
        <v>145848.55000000002</v>
      </c>
      <c r="F177" s="93">
        <f t="shared" si="1"/>
        <v>105.92698801731251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123611.3</v>
      </c>
      <c r="E178" s="247">
        <v>142637.48000000001</v>
      </c>
      <c r="F178" s="93">
        <f t="shared" si="1"/>
        <v>115.39194232242522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6989.12</v>
      </c>
      <c r="E179" s="247">
        <v>231.59</v>
      </c>
      <c r="F179" s="93">
        <f t="shared" si="1"/>
        <v>3.3135788196511147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7087.39</v>
      </c>
      <c r="E188" s="247">
        <v>2979.48</v>
      </c>
      <c r="F188" s="93">
        <f t="shared" si="1"/>
        <v>42.039170978315006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7327.2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1757802.98</v>
      </c>
      <c r="E237" s="104">
        <f t="shared" si="41"/>
        <v>1771600.0299999998</v>
      </c>
      <c r="F237" s="93">
        <f t="shared" si="1"/>
        <v>100.78490309534006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1696775.01</v>
      </c>
      <c r="E238" s="104">
        <f t="shared" si="42"/>
        <v>1749341.66</v>
      </c>
      <c r="F238" s="93">
        <f t="shared" si="1"/>
        <v>103.09803301499589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1696775.01</v>
      </c>
      <c r="E239" s="104">
        <f t="shared" si="43"/>
        <v>1749341.66</v>
      </c>
      <c r="F239" s="93">
        <f t="shared" si="1"/>
        <v>103.09803301499589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1696775.01</v>
      </c>
      <c r="E240" s="247">
        <v>1749341.66</v>
      </c>
      <c r="F240" s="93">
        <f t="shared" si="1"/>
        <v>103.09803301499589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61027.97</v>
      </c>
      <c r="E245" s="104">
        <f t="shared" si="45"/>
        <v>22258.369999999995</v>
      </c>
      <c r="F245" s="93">
        <f t="shared" si="1"/>
        <v>36.472407651770155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64775.26</v>
      </c>
      <c r="E246" s="104">
        <f t="shared" si="46"/>
        <v>180083.61</v>
      </c>
      <c r="F246" s="93">
        <f t="shared" si="1"/>
        <v>278.01294815335359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64775.26</v>
      </c>
      <c r="E247" s="247">
        <v>180083.61</v>
      </c>
      <c r="F247" s="93">
        <f t="shared" si="1"/>
        <v>278.01294815335359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3747.29</v>
      </c>
      <c r="E250" s="104">
        <f t="shared" si="47"/>
        <v>157825.24</v>
      </c>
      <c r="F250" s="93">
        <f t="shared" si="1"/>
        <v>4211.7167339597418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3747.29</v>
      </c>
      <c r="E252" s="247">
        <v>157825.24</v>
      </c>
      <c r="F252" s="93">
        <f t="shared" si="1"/>
        <v>4211.7167339597418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18849.599999999999</v>
      </c>
      <c r="E259" s="104">
        <f t="shared" si="49"/>
        <v>18849.599999999999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18849.599999999999</v>
      </c>
      <c r="E260" s="248">
        <v>18849.599999999999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4919.12</v>
      </c>
      <c r="E268" s="247">
        <v>829.75</v>
      </c>
      <c r="F268" s="93">
        <f t="shared" si="50"/>
        <v>16.867854412984435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137687.81</v>
      </c>
      <c r="E288" s="247">
        <v>145848.54999999999</v>
      </c>
      <c r="F288" s="93">
        <f t="shared" si="50"/>
        <v>105.92698801731248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7327.2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6641.89</v>
      </c>
      <c r="E302" s="247">
        <v>2533.98</v>
      </c>
      <c r="F302" s="93">
        <f t="shared" si="50"/>
        <v>38.151490012631946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120" sqref="A120:XFD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1629106.1</v>
      </c>
      <c r="E114" s="81">
        <f t="shared" si="22"/>
        <v>2015189.83</v>
      </c>
      <c r="F114" s="63">
        <f t="shared" si="1"/>
        <v>123.69911511595224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1629106.1</v>
      </c>
      <c r="E118" s="81">
        <f t="shared" si="24"/>
        <v>2015189.83</v>
      </c>
      <c r="F118" s="63">
        <f t="shared" si="1"/>
        <v>123.69911511595224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1629106.1</v>
      </c>
      <c r="E120" s="249">
        <v>2015189.83</v>
      </c>
      <c r="F120" s="63">
        <f t="shared" si="1"/>
        <v>123.69911511595224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1629106.1</v>
      </c>
      <c r="E141" s="106">
        <f t="shared" si="28"/>
        <v>2015189.83</v>
      </c>
      <c r="F141" s="82">
        <f t="shared" si="1"/>
        <v>123.69911511595224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1986.87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1986.87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1986.87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1986.87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6"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137687.81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2029527.24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1945138.93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1770830.83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161689.85999999999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4860.0200000000004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7758.22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84388.31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2014039.3000000003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1936978.1900000002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1751766.25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168447.39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4860.0200000000004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11904.53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77061.11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153175.74999999953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153175.75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145848.54999999999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7327.2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16328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bernarda.bernardic@gmail.com</cp:lastModifiedBy>
  <cp:lastPrinted>2025-01-30T16:03:24Z</cp:lastPrinted>
  <dcterms:created xsi:type="dcterms:W3CDTF">2022-04-01T05:14:30Z</dcterms:created>
  <dcterms:modified xsi:type="dcterms:W3CDTF">2025-02-10T15:04:02Z</dcterms:modified>
</cp:coreProperties>
</file>